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 広報広聴係\01_広報関係\★★広報誌\05 北海道学校一覧\令和4年度\"/>
    </mc:Choice>
  </mc:AlternateContent>
  <bookViews>
    <workbookView xWindow="0" yWindow="0" windowWidth="20460" windowHeight="6375" tabRatio="802" activeTab="1"/>
  </bookViews>
  <sheets>
    <sheet name="凡例" sheetId="5" r:id="rId1"/>
    <sheet name="総括表" sheetId="4" r:id="rId2"/>
    <sheet name="学校数総括表" sheetId="6" r:id="rId3"/>
    <sheet name="幼稚園総括表" sheetId="18" r:id="rId4"/>
    <sheet name="こども園総括表" sheetId="20" r:id="rId5"/>
    <sheet name="小学校総括表" sheetId="9" r:id="rId6"/>
    <sheet name="中学校総括表" sheetId="10" r:id="rId7"/>
    <sheet name="高等学校総括表 " sheetId="22" r:id="rId8"/>
    <sheet name="高等学校小学科（道立）" sheetId="23" r:id="rId9"/>
    <sheet name="高等学校小学科（市立・私立）" sheetId="13" r:id="rId10"/>
    <sheet name="へき地学校数" sheetId="16" r:id="rId11"/>
  </sheets>
  <definedNames>
    <definedName name="_xlnm._FilterDatabase" localSheetId="4" hidden="1">こども園総括表!$A$15:$AU$56</definedName>
    <definedName name="_xlnm._FilterDatabase" localSheetId="9" hidden="1">'高等学校小学科（市立・私立）'!$D$14:$AM$55</definedName>
    <definedName name="_xlnm._FilterDatabase" localSheetId="3" hidden="1">幼稚園総括表!$A$16:$AL$59</definedName>
    <definedName name="_key01" localSheetId="8" hidden="1">#REF!</definedName>
    <definedName name="_key01" localSheetId="7" hidden="1">#REF!</definedName>
    <definedName name="_key01" hidden="1">#REF!</definedName>
    <definedName name="_Key1" localSheetId="4" hidden="1">#REF!</definedName>
    <definedName name="_Key1" localSheetId="10" hidden="1">#REF!</definedName>
    <definedName name="_Key1" localSheetId="2" hidden="1">#REF!</definedName>
    <definedName name="_Key1" localSheetId="9" hidden="1">#REF!</definedName>
    <definedName name="_Key1" localSheetId="8" hidden="1">#REF!</definedName>
    <definedName name="_Key1" localSheetId="7" hidden="1">#REF!</definedName>
    <definedName name="_Key1" localSheetId="5" hidden="1">#REF!</definedName>
    <definedName name="_Key1" localSheetId="6" hidden="1">#REF!</definedName>
    <definedName name="_Key1" localSheetId="0" hidden="1">#REF!</definedName>
    <definedName name="_Key1" localSheetId="3" hidden="1">#REF!</definedName>
    <definedName name="_Key1" hidden="1">#REF!</definedName>
    <definedName name="_Order1" hidden="1">255</definedName>
    <definedName name="_Order2" hidden="1">0</definedName>
    <definedName name="_Sort" localSheetId="4" hidden="1">#REF!</definedName>
    <definedName name="_Sort" localSheetId="10" hidden="1">#REF!</definedName>
    <definedName name="_Sort" localSheetId="2" hidden="1">#REF!</definedName>
    <definedName name="_Sort" localSheetId="9" hidden="1">#REF!</definedName>
    <definedName name="_Sort" localSheetId="8" hidden="1">#REF!</definedName>
    <definedName name="_Sort" localSheetId="7" hidden="1">#REF!</definedName>
    <definedName name="_Sort" localSheetId="5" hidden="1">#REF!</definedName>
    <definedName name="_Sort" localSheetId="6" hidden="1">#REF!</definedName>
    <definedName name="_Sort" localSheetId="0" hidden="1">#REF!</definedName>
    <definedName name="_Sort" localSheetId="3" hidden="1">#REF!</definedName>
    <definedName name="_Sort" hidden="1">#REF!</definedName>
    <definedName name="\K" localSheetId="4">#REF!</definedName>
    <definedName name="\K" localSheetId="10">#REF!</definedName>
    <definedName name="\K" localSheetId="2">#REF!</definedName>
    <definedName name="\K" localSheetId="9">#REF!</definedName>
    <definedName name="\K" localSheetId="8">#REF!</definedName>
    <definedName name="\K" localSheetId="7">#REF!</definedName>
    <definedName name="\K" localSheetId="5">#REF!</definedName>
    <definedName name="\K" localSheetId="6">#REF!</definedName>
    <definedName name="\K" localSheetId="3">#REF!</definedName>
    <definedName name="\K">#REF!</definedName>
    <definedName name="\L" localSheetId="4">#REF!</definedName>
    <definedName name="\L" localSheetId="10">#REF!</definedName>
    <definedName name="\L" localSheetId="2">#REF!</definedName>
    <definedName name="\L" localSheetId="9">#REF!</definedName>
    <definedName name="\L" localSheetId="8">#REF!</definedName>
    <definedName name="\L" localSheetId="7">#REF!</definedName>
    <definedName name="\L" localSheetId="5">#REF!</definedName>
    <definedName name="\L" localSheetId="6">#REF!</definedName>
    <definedName name="\L" localSheetId="3">#REF!</definedName>
    <definedName name="\L">#REF!</definedName>
    <definedName name="_xlnm.Print_Area" localSheetId="4">こども園総括表!$A$1:$AU$69</definedName>
    <definedName name="_xlnm.Print_Area" localSheetId="9">'高等学校小学科（市立・私立）'!$A$1:$AM$55</definedName>
    <definedName name="_xlnm.Print_Area" localSheetId="8">'高等学校小学科（道立）'!$A$1:$AM$81</definedName>
    <definedName name="_xlnm.Print_Area" localSheetId="7">'高等学校総括表 '!$A$1:$BC$88</definedName>
    <definedName name="_xlnm.Print_Area" localSheetId="5">小学校総括表!$A$1:$AV$38</definedName>
    <definedName name="_xlnm.Print_Area" localSheetId="0">凡例!$A$1:$J$26</definedName>
    <definedName name="_xlnm.Print_Area" localSheetId="3">幼稚園総括表!$A$1:$AL$83</definedName>
    <definedName name="sss" localSheetId="4" hidden="1">#REF!</definedName>
    <definedName name="sss" localSheetId="10" hidden="1">#REF!</definedName>
    <definedName name="sss" localSheetId="8" hidden="1">#REF!</definedName>
    <definedName name="sss" localSheetId="7" hidden="1">#REF!</definedName>
    <definedName name="sss" localSheetId="3" hidden="1">#REF!</definedName>
    <definedName name="sss" hidden="1">#REF!</definedName>
  </definedNames>
  <calcPr calcId="162913"/>
</workbook>
</file>

<file path=xl/calcChain.xml><?xml version="1.0" encoding="utf-8"?>
<calcChain xmlns="http://schemas.openxmlformats.org/spreadsheetml/2006/main">
  <c r="R14" i="13" l="1"/>
  <c r="R19" i="13"/>
  <c r="R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AI25" i="13"/>
  <c r="AH25" i="13"/>
  <c r="AG25" i="13"/>
  <c r="AI23" i="13"/>
  <c r="AM23" i="13" s="1"/>
  <c r="AH23" i="13"/>
  <c r="AG23" i="13"/>
  <c r="AI22" i="13"/>
  <c r="AH22" i="13"/>
  <c r="AG22" i="13"/>
  <c r="AG19" i="13" s="1"/>
  <c r="AI21" i="13"/>
  <c r="AH21" i="13"/>
  <c r="AG21" i="13"/>
  <c r="AI20" i="13"/>
  <c r="AI19" i="13" s="1"/>
  <c r="AH20" i="13"/>
  <c r="AG20" i="13"/>
  <c r="AI13" i="13"/>
  <c r="AH13" i="13"/>
  <c r="AG13" i="13"/>
  <c r="AI18" i="13"/>
  <c r="AH18" i="13"/>
  <c r="AG18" i="13"/>
  <c r="AI17" i="13"/>
  <c r="AM17" i="13" s="1"/>
  <c r="AH17" i="13"/>
  <c r="AG17" i="13"/>
  <c r="AI16" i="13"/>
  <c r="AH16" i="13"/>
  <c r="AH14" i="13" s="1"/>
  <c r="AG16" i="13"/>
  <c r="AI15" i="13"/>
  <c r="AH15" i="13"/>
  <c r="AG15" i="13"/>
  <c r="AG14" i="13" s="1"/>
  <c r="AI14" i="13"/>
  <c r="AH19" i="13"/>
  <c r="AM16" i="13"/>
  <c r="AM25" i="13"/>
  <c r="AM22" i="13"/>
  <c r="AM21" i="13"/>
  <c r="AM20" i="13"/>
  <c r="AM18" i="13"/>
  <c r="AM15" i="13"/>
  <c r="AM13" i="13"/>
  <c r="AM54" i="13"/>
  <c r="AM53" i="13"/>
  <c r="AM52" i="13"/>
  <c r="AM51" i="13"/>
  <c r="AM50" i="13"/>
  <c r="AM49" i="13"/>
  <c r="AM48" i="13"/>
  <c r="AM47" i="13"/>
  <c r="AM46" i="13" s="1"/>
  <c r="AM45" i="13"/>
  <c r="AM44" i="13"/>
  <c r="AM43" i="13"/>
  <c r="AM42" i="13"/>
  <c r="AM41" i="13" s="1"/>
  <c r="AM40" i="13"/>
  <c r="AM39" i="13"/>
  <c r="AI54" i="13"/>
  <c r="AH54" i="13"/>
  <c r="AG54" i="13"/>
  <c r="AI53" i="13"/>
  <c r="AH53" i="13"/>
  <c r="AG53" i="13"/>
  <c r="AI52" i="13"/>
  <c r="AH52" i="13"/>
  <c r="AG52" i="13"/>
  <c r="AI51" i="13"/>
  <c r="AH51" i="13"/>
  <c r="AG51" i="13"/>
  <c r="AI50" i="13"/>
  <c r="AH50" i="13"/>
  <c r="AG50" i="13"/>
  <c r="AI49" i="13"/>
  <c r="AI46" i="13" s="1"/>
  <c r="AH49" i="13"/>
  <c r="AG49" i="13"/>
  <c r="AI48" i="13"/>
  <c r="AH48" i="13"/>
  <c r="AH46" i="13" s="1"/>
  <c r="AG48" i="13"/>
  <c r="AI47" i="13"/>
  <c r="AH47" i="13"/>
  <c r="AG47" i="13"/>
  <c r="AG46" i="13" s="1"/>
  <c r="AI45" i="13"/>
  <c r="AH45" i="13"/>
  <c r="AG45" i="13"/>
  <c r="AI44" i="13"/>
  <c r="AH44" i="13"/>
  <c r="AH41" i="13" s="1"/>
  <c r="AG44" i="13"/>
  <c r="AI43" i="13"/>
  <c r="AH43" i="13"/>
  <c r="AG43" i="13"/>
  <c r="AG41" i="13" s="1"/>
  <c r="AI42" i="13"/>
  <c r="AH42" i="13"/>
  <c r="AG42" i="13"/>
  <c r="AI41" i="13"/>
  <c r="AI40" i="13"/>
  <c r="AH40" i="13"/>
  <c r="AG40" i="13"/>
  <c r="AI39" i="13"/>
  <c r="AH39" i="13"/>
  <c r="AG39" i="13"/>
  <c r="E19" i="13"/>
  <c r="AM14" i="13" l="1"/>
  <c r="AM19" i="13"/>
  <c r="Y12" i="13" l="1"/>
  <c r="S12" i="13"/>
  <c r="AB12" i="13"/>
  <c r="V12" i="13"/>
  <c r="AA12" i="13"/>
  <c r="U12" i="13"/>
  <c r="Z12" i="13" l="1"/>
  <c r="X12" i="13"/>
  <c r="W12" i="13"/>
  <c r="AC12" i="13"/>
  <c r="T12" i="13"/>
  <c r="AE12" i="13" l="1"/>
  <c r="AH24" i="13"/>
  <c r="AH12" i="13" s="1"/>
  <c r="AD12" i="13"/>
  <c r="AG24" i="13"/>
  <c r="AG12" i="13" s="1"/>
  <c r="AF12" i="13" l="1"/>
  <c r="AI24" i="13"/>
  <c r="AH78" i="23"/>
  <c r="AH73" i="23"/>
  <c r="AH69" i="23"/>
  <c r="AH65" i="23"/>
  <c r="AK63" i="23"/>
  <c r="AL63" i="23"/>
  <c r="Y63" i="23"/>
  <c r="T63" i="23"/>
  <c r="M63" i="23"/>
  <c r="I63" i="23"/>
  <c r="G63" i="23"/>
  <c r="AJ63" i="23"/>
  <c r="AB63" i="23"/>
  <c r="AA63" i="23"/>
  <c r="X63" i="23"/>
  <c r="V63" i="23"/>
  <c r="S63" i="23"/>
  <c r="R63" i="23"/>
  <c r="Q63" i="23"/>
  <c r="L63" i="23"/>
  <c r="K63" i="23"/>
  <c r="H63" i="23"/>
  <c r="F63" i="23"/>
  <c r="D63" i="23"/>
  <c r="AH62" i="23"/>
  <c r="AH60" i="23"/>
  <c r="AH59" i="23"/>
  <c r="AL56" i="23"/>
  <c r="AH58" i="23"/>
  <c r="M56" i="23"/>
  <c r="AC56" i="23"/>
  <c r="S56" i="23"/>
  <c r="K56" i="23"/>
  <c r="AK56" i="23"/>
  <c r="AJ56" i="23"/>
  <c r="AB56" i="23"/>
  <c r="Y56" i="23"/>
  <c r="X56" i="23"/>
  <c r="V56" i="23"/>
  <c r="U56" i="23"/>
  <c r="Q56" i="23"/>
  <c r="L56" i="23"/>
  <c r="I56" i="23"/>
  <c r="H56" i="23"/>
  <c r="E56" i="23"/>
  <c r="D56" i="23"/>
  <c r="AG54" i="23"/>
  <c r="I49" i="23"/>
  <c r="AH51" i="23"/>
  <c r="AK49" i="23"/>
  <c r="AL49" i="23"/>
  <c r="AB49" i="23"/>
  <c r="Y49" i="23"/>
  <c r="Z49" i="23"/>
  <c r="W49" i="23"/>
  <c r="AE49" i="23"/>
  <c r="L49" i="23"/>
  <c r="M49" i="23"/>
  <c r="G49" i="23"/>
  <c r="AA49" i="23"/>
  <c r="V49" i="23"/>
  <c r="S49" i="23"/>
  <c r="R49" i="23"/>
  <c r="Q49" i="23"/>
  <c r="F49" i="23"/>
  <c r="D49" i="23"/>
  <c r="AH44" i="23"/>
  <c r="AH43" i="23"/>
  <c r="AH41" i="23"/>
  <c r="AH33" i="23"/>
  <c r="AH32" i="23"/>
  <c r="AH30" i="23"/>
  <c r="AH27" i="23"/>
  <c r="AK25" i="23"/>
  <c r="AB25" i="23"/>
  <c r="Y25" i="23"/>
  <c r="W25" i="23"/>
  <c r="AH26" i="23"/>
  <c r="I25" i="23"/>
  <c r="AA25" i="23"/>
  <c r="V25" i="23"/>
  <c r="S25" i="23"/>
  <c r="R25" i="23"/>
  <c r="Q25" i="23"/>
  <c r="L25" i="23"/>
  <c r="H25" i="23"/>
  <c r="F25" i="23"/>
  <c r="D25" i="23"/>
  <c r="AH24" i="23"/>
  <c r="AH22" i="23"/>
  <c r="AH17" i="23"/>
  <c r="AH15" i="23"/>
  <c r="AK12" i="23"/>
  <c r="Y12" i="23"/>
  <c r="L12" i="23"/>
  <c r="K12" i="23"/>
  <c r="I12" i="23"/>
  <c r="G12" i="23"/>
  <c r="AL12" i="23"/>
  <c r="AE12" i="23"/>
  <c r="AA12" i="23"/>
  <c r="V12" i="23"/>
  <c r="S12" i="23"/>
  <c r="R12" i="23"/>
  <c r="Q12" i="23"/>
  <c r="H12" i="23"/>
  <c r="F12" i="23"/>
  <c r="D12" i="23"/>
  <c r="S10" i="23"/>
  <c r="F20" i="22"/>
  <c r="F18" i="22"/>
  <c r="T31" i="22"/>
  <c r="T35" i="22"/>
  <c r="F13" i="22"/>
  <c r="F11" i="22" s="1"/>
  <c r="S15" i="22"/>
  <c r="C20" i="22"/>
  <c r="AP20" i="22"/>
  <c r="AQ20" i="22"/>
  <c r="AR20" i="22"/>
  <c r="AS20" i="22"/>
  <c r="AT20" i="22"/>
  <c r="AU20" i="22"/>
  <c r="AV20" i="22"/>
  <c r="AW20" i="22"/>
  <c r="AX20" i="22"/>
  <c r="AY20" i="22"/>
  <c r="AZ20" i="22"/>
  <c r="BA20" i="22"/>
  <c r="BB20" i="22"/>
  <c r="BC20" i="22"/>
  <c r="C23" i="22"/>
  <c r="F23" i="22"/>
  <c r="C38" i="22"/>
  <c r="F38" i="22"/>
  <c r="P38" i="22"/>
  <c r="Q38" i="22"/>
  <c r="R38" i="22"/>
  <c r="Y23" i="22"/>
  <c r="AQ23" i="22"/>
  <c r="AU23" i="22"/>
  <c r="AY23" i="22"/>
  <c r="BC23" i="22"/>
  <c r="T40" i="22"/>
  <c r="T41" i="22"/>
  <c r="T26" i="22" s="1"/>
  <c r="S42" i="22"/>
  <c r="T42" i="22"/>
  <c r="T43" i="22"/>
  <c r="S43" i="22"/>
  <c r="T44" i="22"/>
  <c r="T29" i="22" s="1"/>
  <c r="T45" i="22"/>
  <c r="T30" i="22" s="1"/>
  <c r="T46" i="22"/>
  <c r="S47" i="22"/>
  <c r="S32" i="22" s="1"/>
  <c r="T48" i="22"/>
  <c r="T33" i="22" s="1"/>
  <c r="T49" i="22"/>
  <c r="T34" i="22" s="1"/>
  <c r="T50" i="22"/>
  <c r="S51" i="22"/>
  <c r="S36" i="22" s="1"/>
  <c r="C53" i="22"/>
  <c r="F53" i="22"/>
  <c r="G53" i="22"/>
  <c r="J53" i="22"/>
  <c r="T55" i="22"/>
  <c r="N53" i="22"/>
  <c r="O53" i="22"/>
  <c r="S55" i="22"/>
  <c r="U55" i="22" s="1"/>
  <c r="S56" i="22"/>
  <c r="T56" i="22"/>
  <c r="T27" i="22" s="1"/>
  <c r="S57" i="22"/>
  <c r="T57" i="22"/>
  <c r="C63" i="22"/>
  <c r="C61" i="22" s="1"/>
  <c r="F61" i="22"/>
  <c r="C65" i="22"/>
  <c r="C67" i="22"/>
  <c r="C71" i="22"/>
  <c r="F71" i="22"/>
  <c r="P71" i="22"/>
  <c r="Q71" i="22"/>
  <c r="R71" i="22"/>
  <c r="V61" i="22"/>
  <c r="Y61" i="22"/>
  <c r="Z61" i="22"/>
  <c r="AA61" i="22"/>
  <c r="AC61" i="22"/>
  <c r="AD61" i="22"/>
  <c r="AE61" i="22"/>
  <c r="AF61" i="22"/>
  <c r="AG61" i="22"/>
  <c r="AH61" i="22"/>
  <c r="AJ61" i="22"/>
  <c r="AK61" i="22"/>
  <c r="AL61" i="22"/>
  <c r="AM61" i="22"/>
  <c r="AN61" i="22"/>
  <c r="AO61" i="22"/>
  <c r="AP61" i="22"/>
  <c r="AQ61" i="22"/>
  <c r="AR61" i="22"/>
  <c r="AS61" i="22"/>
  <c r="AT61" i="22"/>
  <c r="AU61" i="22"/>
  <c r="AV61" i="22"/>
  <c r="AW61" i="22"/>
  <c r="AX61" i="22"/>
  <c r="AY61" i="22"/>
  <c r="AZ61" i="22"/>
  <c r="BA61" i="22"/>
  <c r="BB61" i="22"/>
  <c r="BC61" i="22"/>
  <c r="T73" i="22"/>
  <c r="T74" i="22"/>
  <c r="S75" i="22"/>
  <c r="T75" i="22"/>
  <c r="T65" i="22" s="1"/>
  <c r="S76" i="22"/>
  <c r="T76" i="22"/>
  <c r="T66" i="22" s="1"/>
  <c r="T77" i="22"/>
  <c r="T67" i="22" s="1"/>
  <c r="S78" i="22"/>
  <c r="T78" i="22"/>
  <c r="T68" i="22" s="1"/>
  <c r="S79" i="22"/>
  <c r="T79" i="22"/>
  <c r="T69" i="22" s="1"/>
  <c r="C81" i="22"/>
  <c r="F81" i="22"/>
  <c r="W61" i="22"/>
  <c r="X61" i="22"/>
  <c r="AB61" i="22"/>
  <c r="G81" i="22"/>
  <c r="H81" i="22"/>
  <c r="I81" i="22"/>
  <c r="J81" i="22"/>
  <c r="K81" i="22"/>
  <c r="L81" i="22"/>
  <c r="M81" i="22"/>
  <c r="N81" i="22"/>
  <c r="O81" i="22"/>
  <c r="P81" i="22"/>
  <c r="R81" i="22"/>
  <c r="T83" i="22"/>
  <c r="S84" i="22"/>
  <c r="AM24" i="13" l="1"/>
  <c r="AM12" i="13" s="1"/>
  <c r="AI12" i="13"/>
  <c r="AK10" i="23"/>
  <c r="V10" i="23"/>
  <c r="I10" i="23"/>
  <c r="L10" i="23"/>
  <c r="Y10" i="23"/>
  <c r="AH11" i="23"/>
  <c r="AH20" i="23"/>
  <c r="AG21" i="23"/>
  <c r="W12" i="23"/>
  <c r="U12" i="23"/>
  <c r="AH14" i="23"/>
  <c r="AH16" i="23"/>
  <c r="AH18" i="23"/>
  <c r="AH19" i="23"/>
  <c r="AH23" i="23"/>
  <c r="AG26" i="23"/>
  <c r="AH28" i="23"/>
  <c r="AH31" i="23"/>
  <c r="AH34" i="23"/>
  <c r="M12" i="23"/>
  <c r="AB12" i="23"/>
  <c r="AB10" i="23" s="1"/>
  <c r="AC12" i="23"/>
  <c r="AG14" i="23"/>
  <c r="AG16" i="23"/>
  <c r="AI16" i="23"/>
  <c r="AM16" i="23" s="1"/>
  <c r="AG18" i="23"/>
  <c r="AI18" i="23"/>
  <c r="AM18" i="23" s="1"/>
  <c r="AG19" i="23"/>
  <c r="AG23" i="23"/>
  <c r="AH29" i="23"/>
  <c r="Z12" i="23"/>
  <c r="X12" i="23"/>
  <c r="AH21" i="23"/>
  <c r="K25" i="23"/>
  <c r="AC25" i="23"/>
  <c r="AG40" i="23"/>
  <c r="AG46" i="23"/>
  <c r="AG50" i="23"/>
  <c r="AJ12" i="23"/>
  <c r="T12" i="23"/>
  <c r="X25" i="23"/>
  <c r="AJ25" i="23"/>
  <c r="AE25" i="23"/>
  <c r="AG36" i="23"/>
  <c r="AH37" i="23"/>
  <c r="AH45" i="23"/>
  <c r="E12" i="23"/>
  <c r="J12" i="23"/>
  <c r="E25" i="23"/>
  <c r="U25" i="23"/>
  <c r="AG37" i="23"/>
  <c r="AI37" i="23"/>
  <c r="AM37" i="23" s="1"/>
  <c r="AH39" i="23"/>
  <c r="AG42" i="23"/>
  <c r="AG44" i="23"/>
  <c r="AI44" i="23"/>
  <c r="AM44" i="23" s="1"/>
  <c r="AH46" i="23"/>
  <c r="AH47" i="23"/>
  <c r="T25" i="23"/>
  <c r="Z25" i="23"/>
  <c r="G25" i="23"/>
  <c r="M25" i="23"/>
  <c r="AL25" i="23"/>
  <c r="AL10" i="23" s="1"/>
  <c r="AH35" i="23"/>
  <c r="J25" i="23"/>
  <c r="AG38" i="23"/>
  <c r="AG47" i="23"/>
  <c r="AI47" i="23"/>
  <c r="AM47" i="23" s="1"/>
  <c r="AH48" i="23"/>
  <c r="J49" i="23"/>
  <c r="AH50" i="23"/>
  <c r="AH40" i="23"/>
  <c r="AH42" i="23"/>
  <c r="K49" i="23"/>
  <c r="AC49" i="23"/>
  <c r="AH52" i="23"/>
  <c r="AH54" i="23"/>
  <c r="AG55" i="23"/>
  <c r="AI55" i="23"/>
  <c r="AM55" i="23" s="1"/>
  <c r="J56" i="23"/>
  <c r="AG57" i="23"/>
  <c r="AG59" i="23"/>
  <c r="AG61" i="23"/>
  <c r="H49" i="23"/>
  <c r="H10" i="23" s="1"/>
  <c r="X49" i="23"/>
  <c r="AJ49" i="23"/>
  <c r="T49" i="23"/>
  <c r="AH57" i="23"/>
  <c r="O56" i="23"/>
  <c r="AD56" i="23"/>
  <c r="W56" i="23"/>
  <c r="AG58" i="23"/>
  <c r="AI58" i="23"/>
  <c r="AM58" i="23" s="1"/>
  <c r="AG60" i="23"/>
  <c r="AI60" i="23"/>
  <c r="AM60" i="23" s="1"/>
  <c r="E49" i="23"/>
  <c r="U49" i="23"/>
  <c r="AH53" i="23"/>
  <c r="AH55" i="23"/>
  <c r="Z56" i="23"/>
  <c r="AH67" i="23"/>
  <c r="W63" i="23"/>
  <c r="U63" i="23"/>
  <c r="AG65" i="23"/>
  <c r="AI65" i="23"/>
  <c r="AM65" i="23" s="1"/>
  <c r="AH71" i="23"/>
  <c r="F56" i="23"/>
  <c r="F10" i="23" s="1"/>
  <c r="R56" i="23"/>
  <c r="R10" i="23" s="1"/>
  <c r="G56" i="23"/>
  <c r="AH68" i="23"/>
  <c r="AH72" i="23"/>
  <c r="AG78" i="23"/>
  <c r="AI78" i="23"/>
  <c r="AM78" i="23" s="1"/>
  <c r="AI54" i="23"/>
  <c r="AM54" i="23" s="1"/>
  <c r="AA56" i="23"/>
  <c r="AA10" i="23" s="1"/>
  <c r="AI59" i="23"/>
  <c r="AM59" i="23" s="1"/>
  <c r="J63" i="23"/>
  <c r="AH76" i="23"/>
  <c r="AH61" i="23"/>
  <c r="E63" i="23"/>
  <c r="AC63" i="23"/>
  <c r="AH66" i="23"/>
  <c r="Z63" i="23"/>
  <c r="AH70" i="23"/>
  <c r="AH74" i="23"/>
  <c r="AH75" i="23"/>
  <c r="AH77" i="23"/>
  <c r="T63" i="22"/>
  <c r="S27" i="22"/>
  <c r="U56" i="22"/>
  <c r="S28" i="22"/>
  <c r="T28" i="22"/>
  <c r="T25" i="22"/>
  <c r="S68" i="22"/>
  <c r="U78" i="22"/>
  <c r="U68" i="22" s="1"/>
  <c r="S66" i="22"/>
  <c r="U76" i="22"/>
  <c r="U66" i="22" s="1"/>
  <c r="O61" i="22"/>
  <c r="K61" i="22"/>
  <c r="G61" i="22"/>
  <c r="N61" i="22"/>
  <c r="J61" i="22"/>
  <c r="U57" i="22"/>
  <c r="U53" i="22" s="1"/>
  <c r="AI20" i="22"/>
  <c r="S69" i="22"/>
  <c r="U79" i="22"/>
  <c r="U69" i="22" s="1"/>
  <c r="S65" i="22"/>
  <c r="U75" i="22"/>
  <c r="U65" i="22" s="1"/>
  <c r="I61" i="22"/>
  <c r="O20" i="22"/>
  <c r="T53" i="22"/>
  <c r="G20" i="22"/>
  <c r="Q61" i="22"/>
  <c r="L61" i="22"/>
  <c r="H61" i="22"/>
  <c r="N20" i="22"/>
  <c r="J20" i="22"/>
  <c r="Q81" i="22"/>
  <c r="T71" i="22"/>
  <c r="L71" i="22"/>
  <c r="H71" i="22"/>
  <c r="P61" i="22"/>
  <c r="R23" i="22"/>
  <c r="AO20" i="22"/>
  <c r="AK20" i="22"/>
  <c r="AG20" i="22"/>
  <c r="AC20" i="22"/>
  <c r="Y20" i="22"/>
  <c r="S53" i="22"/>
  <c r="K53" i="22"/>
  <c r="K20" i="22" s="1"/>
  <c r="S49" i="22"/>
  <c r="S34" i="22" s="1"/>
  <c r="S45" i="22"/>
  <c r="S30" i="22" s="1"/>
  <c r="S41" i="22"/>
  <c r="S26" i="22" s="1"/>
  <c r="T84" i="22"/>
  <c r="T81" i="22" s="1"/>
  <c r="S83" i="22"/>
  <c r="AI61" i="22"/>
  <c r="O71" i="22"/>
  <c r="K71" i="22"/>
  <c r="G71" i="22"/>
  <c r="Q23" i="22"/>
  <c r="Q53" i="22"/>
  <c r="M53" i="22"/>
  <c r="M20" i="22" s="1"/>
  <c r="I53" i="22"/>
  <c r="I20" i="22" s="1"/>
  <c r="AN20" i="22"/>
  <c r="AJ20" i="22"/>
  <c r="AF20" i="22"/>
  <c r="AB20" i="22"/>
  <c r="X20" i="22"/>
  <c r="R53" i="22"/>
  <c r="R20" i="22" s="1"/>
  <c r="T51" i="22"/>
  <c r="T36" i="22" s="1"/>
  <c r="S50" i="22"/>
  <c r="S35" i="22" s="1"/>
  <c r="T47" i="22"/>
  <c r="T32" i="22" s="1"/>
  <c r="S46" i="22"/>
  <c r="S31" i="22" s="1"/>
  <c r="U42" i="22"/>
  <c r="AH18" i="22"/>
  <c r="AD18" i="22"/>
  <c r="Z18" i="22"/>
  <c r="V18" i="22"/>
  <c r="N71" i="22"/>
  <c r="J71" i="22"/>
  <c r="M61" i="22"/>
  <c r="R61" i="22"/>
  <c r="P23" i="22"/>
  <c r="P53" i="22"/>
  <c r="P20" i="22" s="1"/>
  <c r="L53" i="22"/>
  <c r="L20" i="22" s="1"/>
  <c r="H53" i="22"/>
  <c r="H20" i="22" s="1"/>
  <c r="AM20" i="22"/>
  <c r="AE20" i="22"/>
  <c r="AA20" i="22"/>
  <c r="W20" i="22"/>
  <c r="U47" i="22"/>
  <c r="U32" i="22" s="1"/>
  <c r="U43" i="22"/>
  <c r="U28" i="22" s="1"/>
  <c r="M23" i="22"/>
  <c r="M38" i="22"/>
  <c r="I23" i="22"/>
  <c r="I38" i="22"/>
  <c r="I18" i="22" s="1"/>
  <c r="BB18" i="22"/>
  <c r="BB13" i="22" s="1"/>
  <c r="BB11" i="22" s="1"/>
  <c r="BB23" i="22"/>
  <c r="AX18" i="22"/>
  <c r="AX13" i="22" s="1"/>
  <c r="AX11" i="22" s="1"/>
  <c r="AX23" i="22"/>
  <c r="AT18" i="22"/>
  <c r="AT13" i="22" s="1"/>
  <c r="AT11" i="22" s="1"/>
  <c r="AT23" i="22"/>
  <c r="AP18" i="22"/>
  <c r="AP13" i="22" s="1"/>
  <c r="AP11" i="22" s="1"/>
  <c r="AP23" i="22"/>
  <c r="AL18" i="22"/>
  <c r="AG23" i="22"/>
  <c r="R18" i="22"/>
  <c r="C18" i="22"/>
  <c r="C13" i="22" s="1"/>
  <c r="C11" i="22" s="1"/>
  <c r="S77" i="22"/>
  <c r="S74" i="22"/>
  <c r="S73" i="22"/>
  <c r="M71" i="22"/>
  <c r="I71" i="22"/>
  <c r="AL20" i="22"/>
  <c r="AH20" i="22"/>
  <c r="AD20" i="22"/>
  <c r="Z20" i="22"/>
  <c r="V20" i="22"/>
  <c r="S48" i="22"/>
  <c r="S33" i="22" s="1"/>
  <c r="S44" i="22"/>
  <c r="S29" i="22" s="1"/>
  <c r="S40" i="22"/>
  <c r="S25" i="22" s="1"/>
  <c r="L38" i="22"/>
  <c r="L23" i="22"/>
  <c r="H23" i="22"/>
  <c r="H38" i="22"/>
  <c r="H18" i="22" s="1"/>
  <c r="BA18" i="22"/>
  <c r="BA13" i="22" s="1"/>
  <c r="BA11" i="22" s="1"/>
  <c r="BA23" i="22"/>
  <c r="AW18" i="22"/>
  <c r="AW13" i="22" s="1"/>
  <c r="AW11" i="22" s="1"/>
  <c r="AO23" i="22"/>
  <c r="AM23" i="22"/>
  <c r="AE23" i="22"/>
  <c r="AA23" i="22"/>
  <c r="W23" i="22"/>
  <c r="O38" i="22"/>
  <c r="O18" i="22" s="1"/>
  <c r="O13" i="22" s="1"/>
  <c r="O11" i="22" s="1"/>
  <c r="K38" i="22"/>
  <c r="K18" i="22" s="1"/>
  <c r="G38" i="22"/>
  <c r="AH23" i="22"/>
  <c r="Z23" i="22"/>
  <c r="N38" i="22"/>
  <c r="N18" i="22" s="1"/>
  <c r="N13" i="22" s="1"/>
  <c r="N11" i="22" s="1"/>
  <c r="J38" i="22"/>
  <c r="AW23" i="22"/>
  <c r="BC18" i="22"/>
  <c r="BC13" i="22" s="1"/>
  <c r="BC11" i="22" s="1"/>
  <c r="AU18" i="22"/>
  <c r="AU13" i="22" s="1"/>
  <c r="AU11" i="22" s="1"/>
  <c r="AM18" i="22"/>
  <c r="AE18" i="22"/>
  <c r="AE13" i="22" s="1"/>
  <c r="AE11" i="22" s="1"/>
  <c r="W18" i="22"/>
  <c r="W13" i="22" s="1"/>
  <c r="W11" i="22" s="1"/>
  <c r="AS18" i="22"/>
  <c r="AS13" i="22" s="1"/>
  <c r="AS11" i="22" s="1"/>
  <c r="AO18" i="22"/>
  <c r="AO13" i="22" s="1"/>
  <c r="AO11" i="22" s="1"/>
  <c r="AK18" i="22"/>
  <c r="AK13" i="22" s="1"/>
  <c r="AK11" i="22" s="1"/>
  <c r="AG18" i="22"/>
  <c r="AG13" i="22" s="1"/>
  <c r="AG11" i="22" s="1"/>
  <c r="AC18" i="22"/>
  <c r="AC13" i="22" s="1"/>
  <c r="AC11" i="22" s="1"/>
  <c r="Y18" i="22"/>
  <c r="Y13" i="22" s="1"/>
  <c r="Y11" i="22" s="1"/>
  <c r="Q18" i="22"/>
  <c r="AL23" i="22"/>
  <c r="AD23" i="22"/>
  <c r="V23" i="22"/>
  <c r="AZ18" i="22"/>
  <c r="AZ13" i="22" s="1"/>
  <c r="AZ11" i="22" s="1"/>
  <c r="AZ23" i="22"/>
  <c r="AV18" i="22"/>
  <c r="AV13" i="22" s="1"/>
  <c r="AV11" i="22" s="1"/>
  <c r="AV23" i="22"/>
  <c r="AR18" i="22"/>
  <c r="AR13" i="22" s="1"/>
  <c r="AR11" i="22" s="1"/>
  <c r="AR23" i="22"/>
  <c r="AN18" i="22"/>
  <c r="AN13" i="22" s="1"/>
  <c r="AN11" i="22" s="1"/>
  <c r="AN23" i="22"/>
  <c r="AJ18" i="22"/>
  <c r="AJ13" i="22" s="1"/>
  <c r="AJ11" i="22" s="1"/>
  <c r="AJ23" i="22"/>
  <c r="AF18" i="22"/>
  <c r="AF13" i="22" s="1"/>
  <c r="AF11" i="22" s="1"/>
  <c r="AF23" i="22"/>
  <c r="AB18" i="22"/>
  <c r="AB23" i="22"/>
  <c r="X18" i="22"/>
  <c r="X13" i="22" s="1"/>
  <c r="X11" i="22" s="1"/>
  <c r="X23" i="22"/>
  <c r="P18" i="22"/>
  <c r="AS23" i="22"/>
  <c r="AK23" i="22"/>
  <c r="AC23" i="22"/>
  <c r="AY18" i="22"/>
  <c r="AY13" i="22" s="1"/>
  <c r="AY11" i="22" s="1"/>
  <c r="AQ18" i="22"/>
  <c r="AQ13" i="22" s="1"/>
  <c r="AQ11" i="22" s="1"/>
  <c r="AA18" i="22"/>
  <c r="AA13" i="22" s="1"/>
  <c r="AA11" i="22" s="1"/>
  <c r="T15" i="22"/>
  <c r="U15" i="22" s="1"/>
  <c r="G10" i="23" l="1"/>
  <c r="J10" i="23"/>
  <c r="K10" i="23"/>
  <c r="AC10" i="23"/>
  <c r="U10" i="23"/>
  <c r="X10" i="23"/>
  <c r="AG77" i="23"/>
  <c r="AI77" i="23"/>
  <c r="AM77" i="23" s="1"/>
  <c r="AG62" i="23"/>
  <c r="AI62" i="23"/>
  <c r="AM62" i="23" s="1"/>
  <c r="AG76" i="23"/>
  <c r="AI76" i="23"/>
  <c r="AM76" i="23" s="1"/>
  <c r="AE63" i="23"/>
  <c r="AG66" i="23"/>
  <c r="AE56" i="23"/>
  <c r="AE10" i="23" s="1"/>
  <c r="AG45" i="23"/>
  <c r="AI45" i="23"/>
  <c r="AM45" i="23" s="1"/>
  <c r="AG53" i="23"/>
  <c r="AI53" i="23"/>
  <c r="AM53" i="23" s="1"/>
  <c r="AG48" i="23"/>
  <c r="AI48" i="23"/>
  <c r="AM48" i="23" s="1"/>
  <c r="AH49" i="23"/>
  <c r="AI39" i="23"/>
  <c r="AM39" i="23" s="1"/>
  <c r="AH38" i="23"/>
  <c r="AI35" i="23"/>
  <c r="AM35" i="23" s="1"/>
  <c r="AG30" i="23"/>
  <c r="AI30" i="23"/>
  <c r="AM30" i="23" s="1"/>
  <c r="AG17" i="23"/>
  <c r="AG41" i="23"/>
  <c r="AF49" i="23"/>
  <c r="AI46" i="23"/>
  <c r="AM46" i="23" s="1"/>
  <c r="AG31" i="23"/>
  <c r="AI31" i="23"/>
  <c r="AM31" i="23" s="1"/>
  <c r="O25" i="23"/>
  <c r="AG22" i="23"/>
  <c r="AI22" i="23"/>
  <c r="AM22" i="23" s="1"/>
  <c r="AG72" i="23"/>
  <c r="AG64" i="23"/>
  <c r="N63" i="23"/>
  <c r="AG74" i="23"/>
  <c r="AI74" i="23"/>
  <c r="AM74" i="23" s="1"/>
  <c r="AG69" i="23"/>
  <c r="AI69" i="23"/>
  <c r="AM69" i="23" s="1"/>
  <c r="N56" i="23"/>
  <c r="AG67" i="23"/>
  <c r="AI67" i="23"/>
  <c r="AM67" i="23" s="1"/>
  <c r="AD63" i="23"/>
  <c r="AG43" i="23"/>
  <c r="AI43" i="23"/>
  <c r="AM43" i="23" s="1"/>
  <c r="AH56" i="23"/>
  <c r="AG56" i="23"/>
  <c r="AG52" i="23"/>
  <c r="AI52" i="23"/>
  <c r="AM52" i="23" s="1"/>
  <c r="AG39" i="23"/>
  <c r="AI42" i="23"/>
  <c r="AM42" i="23" s="1"/>
  <c r="AG28" i="23"/>
  <c r="AI28" i="23"/>
  <c r="AM28" i="23" s="1"/>
  <c r="AG15" i="23"/>
  <c r="AI15" i="23"/>
  <c r="AM15" i="23" s="1"/>
  <c r="AI34" i="23"/>
  <c r="AM34" i="23" s="1"/>
  <c r="AG34" i="23"/>
  <c r="AF12" i="23"/>
  <c r="AD12" i="23"/>
  <c r="AI50" i="23"/>
  <c r="AG29" i="23"/>
  <c r="AI29" i="23"/>
  <c r="AM29" i="23" s="1"/>
  <c r="AI26" i="23"/>
  <c r="Z10" i="23"/>
  <c r="M10" i="23"/>
  <c r="W10" i="23"/>
  <c r="AG71" i="23"/>
  <c r="AI71" i="23"/>
  <c r="AM71" i="23" s="1"/>
  <c r="O49" i="23"/>
  <c r="AG33" i="23"/>
  <c r="AI33" i="23"/>
  <c r="AM33" i="23" s="1"/>
  <c r="AI36" i="23"/>
  <c r="AM36" i="23" s="1"/>
  <c r="AJ10" i="23"/>
  <c r="AF25" i="23"/>
  <c r="AH36" i="23"/>
  <c r="AG27" i="23"/>
  <c r="AI27" i="23"/>
  <c r="AM27" i="23" s="1"/>
  <c r="AG24" i="23"/>
  <c r="AI24" i="23"/>
  <c r="AM24" i="23" s="1"/>
  <c r="AG20" i="23"/>
  <c r="AI20" i="23"/>
  <c r="AM20" i="23" s="1"/>
  <c r="AI23" i="23"/>
  <c r="AM23" i="23" s="1"/>
  <c r="AI19" i="23"/>
  <c r="AM19" i="23" s="1"/>
  <c r="AG35" i="23"/>
  <c r="AI21" i="23"/>
  <c r="AM21" i="23" s="1"/>
  <c r="AG11" i="23"/>
  <c r="AG68" i="23"/>
  <c r="AI68" i="23"/>
  <c r="AM68" i="23" s="1"/>
  <c r="AG73" i="23"/>
  <c r="AI73" i="23"/>
  <c r="AM73" i="23" s="1"/>
  <c r="AG70" i="23"/>
  <c r="AI70" i="23"/>
  <c r="AM70" i="23" s="1"/>
  <c r="AH64" i="23"/>
  <c r="AH63" i="23" s="1"/>
  <c r="O63" i="23"/>
  <c r="AG75" i="23"/>
  <c r="AI75" i="23"/>
  <c r="AM75" i="23" s="1"/>
  <c r="P56" i="23"/>
  <c r="AI61" i="23"/>
  <c r="AM61" i="23" s="1"/>
  <c r="T56" i="23"/>
  <c r="T10" i="23" s="1"/>
  <c r="AG51" i="23"/>
  <c r="AG49" i="23" s="1"/>
  <c r="AI51" i="23"/>
  <c r="AM51" i="23" s="1"/>
  <c r="AI38" i="23"/>
  <c r="AM38" i="23" s="1"/>
  <c r="AG32" i="23"/>
  <c r="AI32" i="23"/>
  <c r="AM32" i="23" s="1"/>
  <c r="E10" i="23"/>
  <c r="AI41" i="23"/>
  <c r="AM41" i="23" s="1"/>
  <c r="AD49" i="23"/>
  <c r="N49" i="23"/>
  <c r="AI40" i="23"/>
  <c r="AM40" i="23" s="1"/>
  <c r="AI14" i="23"/>
  <c r="AM14" i="23" s="1"/>
  <c r="AD25" i="23"/>
  <c r="N25" i="23"/>
  <c r="AG13" i="23"/>
  <c r="N12" i="23"/>
  <c r="AH13" i="23"/>
  <c r="AH12" i="23" s="1"/>
  <c r="O12" i="23"/>
  <c r="O10" i="23" s="1"/>
  <c r="AB13" i="22"/>
  <c r="AB11" i="22" s="1"/>
  <c r="AL13" i="22"/>
  <c r="AL11" i="22" s="1"/>
  <c r="Z13" i="22"/>
  <c r="Z11" i="22" s="1"/>
  <c r="AM13" i="22"/>
  <c r="AM11" i="22" s="1"/>
  <c r="Q20" i="22"/>
  <c r="K13" i="22"/>
  <c r="K11" i="22" s="1"/>
  <c r="I13" i="22"/>
  <c r="I11" i="22" s="1"/>
  <c r="L18" i="22"/>
  <c r="L13" i="22" s="1"/>
  <c r="L11" i="22" s="1"/>
  <c r="J18" i="22"/>
  <c r="J13" i="22" s="1"/>
  <c r="J11" i="22" s="1"/>
  <c r="G18" i="22"/>
  <c r="G13" i="22" s="1"/>
  <c r="G11" i="22" s="1"/>
  <c r="P13" i="22"/>
  <c r="P11" i="22" s="1"/>
  <c r="R13" i="22"/>
  <c r="R11" i="22" s="1"/>
  <c r="Q13" i="22"/>
  <c r="Q11" i="22" s="1"/>
  <c r="H13" i="22"/>
  <c r="H11" i="22" s="1"/>
  <c r="U27" i="22"/>
  <c r="T23" i="22"/>
  <c r="U51" i="22"/>
  <c r="U36" i="22" s="1"/>
  <c r="T38" i="22"/>
  <c r="T18" i="22" s="1"/>
  <c r="AI23" i="22"/>
  <c r="AI18" i="22"/>
  <c r="AI13" i="22" s="1"/>
  <c r="AI11" i="22" s="1"/>
  <c r="S38" i="22"/>
  <c r="S18" i="22" s="1"/>
  <c r="U40" i="22"/>
  <c r="U25" i="22" s="1"/>
  <c r="U44" i="22"/>
  <c r="U29" i="22" s="1"/>
  <c r="K23" i="22"/>
  <c r="T20" i="22"/>
  <c r="U48" i="22"/>
  <c r="U33" i="22" s="1"/>
  <c r="S63" i="22"/>
  <c r="S71" i="22"/>
  <c r="U73" i="22"/>
  <c r="AD13" i="22"/>
  <c r="AD11" i="22" s="1"/>
  <c r="U46" i="22"/>
  <c r="U31" i="22" s="1"/>
  <c r="S81" i="22"/>
  <c r="S20" i="22" s="1"/>
  <c r="U83" i="22"/>
  <c r="O23" i="22"/>
  <c r="U84" i="22"/>
  <c r="J23" i="22"/>
  <c r="S64" i="22"/>
  <c r="U74" i="22"/>
  <c r="AH13" i="22"/>
  <c r="AH11" i="22" s="1"/>
  <c r="U41" i="22"/>
  <c r="U26" i="22" s="1"/>
  <c r="U45" i="22"/>
  <c r="U30" i="22" s="1"/>
  <c r="T64" i="22"/>
  <c r="T61" i="22" s="1"/>
  <c r="N23" i="22"/>
  <c r="U77" i="22"/>
  <c r="U67" i="22" s="1"/>
  <c r="S67" i="22"/>
  <c r="M18" i="22"/>
  <c r="M13" i="22" s="1"/>
  <c r="M11" i="22" s="1"/>
  <c r="V13" i="22"/>
  <c r="V11" i="22" s="1"/>
  <c r="U50" i="22"/>
  <c r="U35" i="22" s="1"/>
  <c r="G23" i="22"/>
  <c r="U49" i="22"/>
  <c r="U34" i="22" s="1"/>
  <c r="AH25" i="23" l="1"/>
  <c r="AH10" i="23"/>
  <c r="AG25" i="23"/>
  <c r="N10" i="23"/>
  <c r="AI13" i="23"/>
  <c r="P12" i="23"/>
  <c r="AG12" i="23"/>
  <c r="AI11" i="23"/>
  <c r="AI64" i="23"/>
  <c r="P63" i="23"/>
  <c r="P25" i="23"/>
  <c r="P49" i="23"/>
  <c r="AF56" i="23"/>
  <c r="AI57" i="23"/>
  <c r="AM26" i="23"/>
  <c r="AM25" i="23" s="1"/>
  <c r="AI25" i="23"/>
  <c r="AM50" i="23"/>
  <c r="AM49" i="23" s="1"/>
  <c r="AI49" i="23"/>
  <c r="AG63" i="23"/>
  <c r="AI17" i="23"/>
  <c r="AM17" i="23" s="1"/>
  <c r="AD10" i="23"/>
  <c r="AF63" i="23"/>
  <c r="AI72" i="23"/>
  <c r="AM72" i="23" s="1"/>
  <c r="AI66" i="23"/>
  <c r="AM66" i="23" s="1"/>
  <c r="U81" i="22"/>
  <c r="U20" i="22" s="1"/>
  <c r="T13" i="22"/>
  <c r="T11" i="22" s="1"/>
  <c r="S61" i="22"/>
  <c r="S13" i="22"/>
  <c r="S11" i="22" s="1"/>
  <c r="S23" i="22"/>
  <c r="U63" i="22"/>
  <c r="U71" i="22"/>
  <c r="U64" i="22"/>
  <c r="U23" i="22"/>
  <c r="U38" i="22"/>
  <c r="P10" i="23" l="1"/>
  <c r="AF10" i="23"/>
  <c r="AG10" i="23"/>
  <c r="AM64" i="23"/>
  <c r="AM63" i="23" s="1"/>
  <c r="AI63" i="23"/>
  <c r="AI56" i="23"/>
  <c r="AM57" i="23"/>
  <c r="AM56" i="23" s="1"/>
  <c r="AM11" i="23"/>
  <c r="AM13" i="23"/>
  <c r="AM12" i="23" s="1"/>
  <c r="AI12" i="23"/>
  <c r="U18" i="22"/>
  <c r="U13" i="22" s="1"/>
  <c r="U11" i="22" s="1"/>
  <c r="U61" i="22"/>
  <c r="AI10" i="23" l="1"/>
  <c r="AM10" i="23"/>
  <c r="F36" i="9" l="1"/>
  <c r="H5" i="4" l="1"/>
  <c r="D13" i="20" l="1"/>
  <c r="Q12" i="18" l="1"/>
  <c r="AC14" i="18"/>
  <c r="AC13" i="18"/>
  <c r="AC12" i="18"/>
  <c r="AC11" i="18" s="1"/>
  <c r="AA14" i="18"/>
  <c r="AA13" i="18"/>
  <c r="AA12" i="18"/>
  <c r="AA11" i="18" s="1"/>
  <c r="H32" i="4" l="1"/>
  <c r="N25" i="4" l="1"/>
  <c r="E24" i="4"/>
  <c r="G23" i="4"/>
  <c r="J23" i="4"/>
  <c r="N23" i="4"/>
  <c r="M23" i="4"/>
  <c r="K23" i="4"/>
  <c r="E23" i="4"/>
  <c r="H22" i="4"/>
  <c r="H17" i="4"/>
  <c r="D46" i="13" l="1"/>
  <c r="D41" i="13"/>
  <c r="Q38" i="13"/>
  <c r="Q19" i="13"/>
  <c r="D19" i="13"/>
  <c r="Q14" i="13"/>
  <c r="D14" i="13"/>
  <c r="AD11" i="10" l="1"/>
  <c r="AD10" i="10" s="1"/>
  <c r="Z11" i="10"/>
  <c r="Z10" i="10" s="1"/>
  <c r="AB11" i="10"/>
  <c r="AB10" i="10" s="1"/>
  <c r="AE11" i="10"/>
  <c r="AE10" i="10" s="1"/>
  <c r="AM12" i="9" l="1"/>
  <c r="AM11" i="9" s="1"/>
  <c r="AK12" i="9"/>
  <c r="AK11" i="9"/>
  <c r="F13" i="20" l="1"/>
  <c r="E8" i="4" l="1"/>
  <c r="D6" i="16" l="1"/>
  <c r="G11" i="10" l="1"/>
  <c r="E11" i="10"/>
  <c r="AM11" i="10" l="1"/>
  <c r="Y12" i="9" l="1"/>
  <c r="V12" i="9"/>
  <c r="S12" i="9"/>
  <c r="P12" i="9"/>
  <c r="M12" i="9"/>
  <c r="J12" i="9"/>
  <c r="E12" i="9" l="1"/>
  <c r="F13" i="18" l="1"/>
  <c r="K42" i="4" l="1"/>
  <c r="J42" i="4"/>
  <c r="N42" i="4"/>
  <c r="M42" i="4"/>
  <c r="G42" i="4"/>
  <c r="E42" i="4"/>
  <c r="H41" i="4"/>
  <c r="H40" i="4"/>
  <c r="H39" i="4"/>
  <c r="H38" i="4"/>
  <c r="H42" i="4" l="1"/>
  <c r="I49" i="6"/>
  <c r="H49" i="6"/>
  <c r="E49" i="6"/>
  <c r="J48" i="6"/>
  <c r="E48" i="6"/>
  <c r="J47" i="6"/>
  <c r="E47" i="6"/>
  <c r="J46" i="6"/>
  <c r="E46" i="6"/>
  <c r="J45" i="6"/>
  <c r="E45" i="6"/>
  <c r="J44" i="6"/>
  <c r="E44" i="6"/>
  <c r="J43" i="6"/>
  <c r="E43" i="6"/>
  <c r="J42" i="6"/>
  <c r="E42" i="6"/>
  <c r="J41" i="6"/>
  <c r="E41" i="6"/>
  <c r="J40" i="6"/>
  <c r="E40" i="6"/>
  <c r="I36" i="6"/>
  <c r="H36" i="6"/>
  <c r="J35" i="6"/>
  <c r="E35" i="6"/>
  <c r="J34" i="6"/>
  <c r="E34" i="6"/>
  <c r="J33" i="6"/>
  <c r="E33" i="6"/>
  <c r="J32" i="6"/>
  <c r="E32" i="6"/>
  <c r="J31" i="6"/>
  <c r="E31" i="6"/>
  <c r="J30" i="6"/>
  <c r="E30" i="6"/>
  <c r="J29" i="6"/>
  <c r="E29" i="6"/>
  <c r="J28" i="6"/>
  <c r="E28" i="6"/>
  <c r="J27" i="6"/>
  <c r="E27" i="6"/>
  <c r="J26" i="6"/>
  <c r="E26" i="6"/>
  <c r="J25" i="6"/>
  <c r="E25" i="6"/>
  <c r="J24" i="6"/>
  <c r="E24" i="6"/>
  <c r="J23" i="6"/>
  <c r="E23" i="6"/>
  <c r="J22" i="6"/>
  <c r="E22" i="6"/>
  <c r="J21" i="6"/>
  <c r="E21" i="6"/>
  <c r="J20" i="6"/>
  <c r="E20" i="6"/>
  <c r="J19" i="6"/>
  <c r="E19" i="6"/>
  <c r="J18" i="6"/>
  <c r="E18" i="6"/>
  <c r="J17" i="6"/>
  <c r="E17" i="6"/>
  <c r="J16" i="6"/>
  <c r="E16" i="6"/>
  <c r="J15" i="6"/>
  <c r="E15" i="6"/>
  <c r="J14" i="6"/>
  <c r="E14" i="6"/>
  <c r="J13" i="6"/>
  <c r="E13" i="6"/>
  <c r="I8" i="6"/>
  <c r="H8" i="6"/>
  <c r="G8" i="6"/>
  <c r="D8" i="6"/>
  <c r="I7" i="6"/>
  <c r="H7" i="6"/>
  <c r="G7" i="6"/>
  <c r="D7" i="6"/>
  <c r="J36" i="6" l="1"/>
  <c r="J8" i="6"/>
  <c r="J7" i="6"/>
  <c r="J49" i="6"/>
  <c r="J24" i="4"/>
  <c r="Z6" i="16" l="1"/>
  <c r="Y6" i="16"/>
  <c r="X6" i="16"/>
  <c r="W6" i="16"/>
  <c r="V6" i="16"/>
  <c r="U6" i="16"/>
  <c r="T6" i="16"/>
  <c r="J6" i="16" l="1"/>
  <c r="I6" i="16"/>
  <c r="H6" i="16"/>
  <c r="G6" i="16"/>
  <c r="F6" i="16"/>
  <c r="E6" i="16"/>
  <c r="D11" i="10" l="1"/>
  <c r="AV12" i="9" l="1"/>
  <c r="AU12" i="9"/>
  <c r="AT12" i="9"/>
  <c r="AS12" i="9"/>
  <c r="AR12" i="9"/>
  <c r="AQ12" i="9"/>
  <c r="AQ11" i="9" s="1"/>
  <c r="AP12" i="9"/>
  <c r="AO12" i="9"/>
  <c r="AN12" i="9"/>
  <c r="AL12" i="9"/>
  <c r="AJ12" i="9"/>
  <c r="AI12" i="9"/>
  <c r="AH12" i="9"/>
  <c r="AG12" i="9"/>
  <c r="AF12" i="9"/>
  <c r="AE12" i="9"/>
  <c r="AD12" i="9" l="1"/>
  <c r="AC12" i="9"/>
  <c r="G12" i="9"/>
  <c r="D12" i="9"/>
  <c r="D11" i="9" s="1"/>
  <c r="H30" i="4" l="1"/>
  <c r="H25" i="4" s="1"/>
  <c r="H29" i="4"/>
  <c r="H27" i="4"/>
  <c r="H24" i="4" l="1"/>
  <c r="H26" i="4" s="1"/>
  <c r="M24" i="4"/>
  <c r="M25" i="4"/>
  <c r="K24" i="4" l="1"/>
  <c r="K25" i="4" l="1"/>
  <c r="J25" i="4"/>
  <c r="E25" i="4"/>
  <c r="E26" i="4" l="1"/>
  <c r="H21" i="4" l="1"/>
  <c r="H23" i="4" s="1"/>
  <c r="H19" i="4" l="1"/>
  <c r="H18" i="4"/>
  <c r="H15" i="4" l="1"/>
  <c r="H14" i="4"/>
  <c r="H13" i="4"/>
  <c r="H11" i="4" l="1"/>
  <c r="H10" i="4"/>
  <c r="H9" i="4"/>
  <c r="H7" i="4"/>
  <c r="H6" i="4"/>
  <c r="H12" i="4" l="1"/>
  <c r="N6" i="16"/>
  <c r="O6" i="16"/>
  <c r="P6" i="16"/>
  <c r="Q6" i="16"/>
  <c r="R6" i="16"/>
  <c r="M6" i="16"/>
  <c r="L6" i="16"/>
  <c r="Z23" i="16" l="1"/>
  <c r="Y23" i="16"/>
  <c r="X23" i="16"/>
  <c r="W23" i="16"/>
  <c r="V23" i="16"/>
  <c r="U23" i="16"/>
  <c r="T23" i="16"/>
  <c r="R23" i="16"/>
  <c r="Q23" i="16"/>
  <c r="P23" i="16"/>
  <c r="O23" i="16"/>
  <c r="N23" i="16"/>
  <c r="M23" i="16"/>
  <c r="L23" i="16"/>
  <c r="J23" i="16"/>
  <c r="I23" i="16"/>
  <c r="H23" i="16"/>
  <c r="G23" i="16"/>
  <c r="F23" i="16"/>
  <c r="E23" i="16"/>
  <c r="D23" i="16"/>
  <c r="AA45" i="16"/>
  <c r="AA44" i="16"/>
  <c r="AA43" i="16"/>
  <c r="AA42" i="16"/>
  <c r="AA41" i="16"/>
  <c r="AA40" i="16"/>
  <c r="AA39" i="16"/>
  <c r="AA38" i="16"/>
  <c r="AA37" i="16"/>
  <c r="AA36" i="16"/>
  <c r="AA35" i="16"/>
  <c r="AA34" i="16"/>
  <c r="AA33" i="16"/>
  <c r="AA32" i="16"/>
  <c r="AA31" i="16"/>
  <c r="AA30" i="16"/>
  <c r="AA29" i="16"/>
  <c r="AA28" i="16"/>
  <c r="AA27" i="16"/>
  <c r="AA26" i="16"/>
  <c r="AA25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AA9" i="16"/>
  <c r="AA10" i="16"/>
  <c r="AA11" i="16"/>
  <c r="AA12" i="16"/>
  <c r="AA13" i="16"/>
  <c r="AA14" i="16"/>
  <c r="AA15" i="16"/>
  <c r="AA16" i="16"/>
  <c r="AA17" i="16"/>
  <c r="AA18" i="16"/>
  <c r="AA19" i="16"/>
  <c r="AA20" i="16"/>
  <c r="AA21" i="16"/>
  <c r="AA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8" i="16"/>
  <c r="AA6" i="16" l="1"/>
  <c r="S6" i="16"/>
  <c r="K6" i="16"/>
  <c r="AA23" i="16"/>
  <c r="K23" i="16"/>
  <c r="S23" i="16"/>
  <c r="V11" i="10" l="1"/>
  <c r="W11" i="10"/>
  <c r="X11" i="10"/>
  <c r="Y11" i="10"/>
  <c r="AA11" i="10"/>
  <c r="AC11" i="10"/>
  <c r="AF11" i="10"/>
  <c r="AG11" i="10"/>
  <c r="AH11" i="10"/>
  <c r="AI11" i="10"/>
  <c r="AJ11" i="10"/>
  <c r="AK11" i="10"/>
  <c r="AL11" i="10"/>
  <c r="H11" i="10"/>
  <c r="K11" i="10"/>
  <c r="L11" i="10"/>
  <c r="N11" i="10"/>
  <c r="T11" i="10"/>
  <c r="U11" i="10"/>
  <c r="N24" i="4" l="1"/>
  <c r="J26" i="4"/>
  <c r="N20" i="4"/>
  <c r="M20" i="4"/>
  <c r="K20" i="4"/>
  <c r="J20" i="4"/>
  <c r="H20" i="4"/>
  <c r="G20" i="4"/>
  <c r="E20" i="4"/>
  <c r="N16" i="4"/>
  <c r="M16" i="4"/>
  <c r="K16" i="4"/>
  <c r="J16" i="4"/>
  <c r="H16" i="4"/>
  <c r="G16" i="4"/>
  <c r="E16" i="4"/>
  <c r="N12" i="4"/>
  <c r="M12" i="4"/>
  <c r="K12" i="4"/>
  <c r="J12" i="4"/>
  <c r="G12" i="4"/>
  <c r="E12" i="4"/>
  <c r="N8" i="4"/>
  <c r="M8" i="4"/>
  <c r="K8" i="4"/>
  <c r="J8" i="4"/>
  <c r="H8" i="4"/>
  <c r="G8" i="4"/>
  <c r="N26" i="4" l="1"/>
  <c r="K26" i="4"/>
  <c r="M26" i="4"/>
  <c r="AI10" i="10" l="1"/>
  <c r="W10" i="10"/>
  <c r="X10" i="10"/>
  <c r="Y10" i="10"/>
  <c r="AA10" i="10"/>
  <c r="AC10" i="10"/>
  <c r="AF10" i="10"/>
  <c r="AG10" i="10"/>
  <c r="AH10" i="10"/>
  <c r="AJ10" i="10"/>
  <c r="AK10" i="10"/>
  <c r="AL10" i="10"/>
  <c r="AM10" i="10"/>
  <c r="V10" i="10"/>
  <c r="U10" i="10"/>
  <c r="T10" i="10"/>
  <c r="N10" i="10"/>
  <c r="K10" i="10"/>
  <c r="H10" i="10"/>
  <c r="G10" i="10"/>
  <c r="E10" i="10"/>
  <c r="D10" i="10"/>
  <c r="F11" i="10" l="1"/>
  <c r="F10" i="10" s="1"/>
  <c r="M11" i="10"/>
  <c r="Q11" i="10"/>
  <c r="Q10" i="10" s="1"/>
  <c r="X12" i="9" l="1"/>
  <c r="X11" i="9" s="1"/>
  <c r="W12" i="9"/>
  <c r="W11" i="9" s="1"/>
  <c r="U12" i="9"/>
  <c r="T12" i="9"/>
  <c r="T11" i="9" s="1"/>
  <c r="R12" i="9"/>
  <c r="R11" i="9" s="1"/>
  <c r="Q12" i="9"/>
  <c r="O12" i="9"/>
  <c r="O11" i="9" s="1"/>
  <c r="N12" i="9"/>
  <c r="K12" i="9"/>
  <c r="I12" i="9"/>
  <c r="I11" i="9" s="1"/>
  <c r="H12" i="9"/>
  <c r="G11" i="9"/>
  <c r="AC11" i="9"/>
  <c r="AD11" i="9"/>
  <c r="AE11" i="9"/>
  <c r="AF11" i="9"/>
  <c r="AG11" i="9"/>
  <c r="AH11" i="9"/>
  <c r="AI11" i="9"/>
  <c r="AJ11" i="9"/>
  <c r="AL11" i="9"/>
  <c r="AN11" i="9"/>
  <c r="AO11" i="9"/>
  <c r="AP11" i="9"/>
  <c r="AR11" i="9"/>
  <c r="AS11" i="9"/>
  <c r="AT11" i="9"/>
  <c r="AU11" i="9"/>
  <c r="AV11" i="9"/>
  <c r="E11" i="9"/>
  <c r="F12" i="9" l="1"/>
  <c r="F11" i="9" s="1"/>
  <c r="V11" i="9"/>
  <c r="S11" i="9"/>
  <c r="U11" i="9"/>
  <c r="P11" i="9"/>
  <c r="H11" i="9"/>
  <c r="K11" i="9"/>
  <c r="N11" i="9"/>
  <c r="Z12" i="9"/>
  <c r="Y11" i="9"/>
  <c r="Q11" i="9"/>
  <c r="J11" i="9"/>
  <c r="Z11" i="9" l="1"/>
  <c r="AO13" i="20" l="1"/>
  <c r="AO12" i="20"/>
  <c r="E12" i="20"/>
  <c r="F12" i="20"/>
  <c r="G12" i="20"/>
  <c r="I12" i="20"/>
  <c r="J12" i="20"/>
  <c r="L12" i="20"/>
  <c r="M12" i="20"/>
  <c r="O12" i="20"/>
  <c r="P12" i="20"/>
  <c r="R12" i="20"/>
  <c r="S12" i="20"/>
  <c r="U12" i="20"/>
  <c r="V12" i="20"/>
  <c r="X12" i="20"/>
  <c r="Y12" i="20"/>
  <c r="AA12" i="20"/>
  <c r="AB12" i="20"/>
  <c r="AC12" i="20"/>
  <c r="AD12" i="20"/>
  <c r="AE12" i="20"/>
  <c r="AF12" i="20"/>
  <c r="AG12" i="20"/>
  <c r="AH12" i="20"/>
  <c r="AI12" i="20"/>
  <c r="AJ12" i="20"/>
  <c r="AK12" i="20"/>
  <c r="AL12" i="20"/>
  <c r="AM12" i="20"/>
  <c r="AN12" i="20"/>
  <c r="AP12" i="20"/>
  <c r="AQ12" i="20"/>
  <c r="AR12" i="20"/>
  <c r="AS12" i="20"/>
  <c r="AT12" i="20"/>
  <c r="AU12" i="20"/>
  <c r="E13" i="20"/>
  <c r="G13" i="20"/>
  <c r="I13" i="20"/>
  <c r="J13" i="20"/>
  <c r="L13" i="20"/>
  <c r="M13" i="20"/>
  <c r="O13" i="20"/>
  <c r="P13" i="20"/>
  <c r="R13" i="20"/>
  <c r="S13" i="20"/>
  <c r="U13" i="20"/>
  <c r="V13" i="20"/>
  <c r="X13" i="20"/>
  <c r="Y13" i="20"/>
  <c r="AA13" i="20"/>
  <c r="AB13" i="20"/>
  <c r="AC13" i="20"/>
  <c r="AD13" i="20"/>
  <c r="AE13" i="20"/>
  <c r="AF13" i="20"/>
  <c r="AG13" i="20"/>
  <c r="AH13" i="20"/>
  <c r="AI13" i="20"/>
  <c r="AJ13" i="20"/>
  <c r="AK13" i="20"/>
  <c r="AL13" i="20"/>
  <c r="AM13" i="20"/>
  <c r="AN13" i="20"/>
  <c r="AP13" i="20"/>
  <c r="AQ13" i="20"/>
  <c r="AR13" i="20"/>
  <c r="AS13" i="20"/>
  <c r="AT13" i="20"/>
  <c r="AU13" i="20"/>
  <c r="D12" i="20"/>
  <c r="M11" i="20" l="1"/>
  <c r="O11" i="20"/>
  <c r="AN11" i="20"/>
  <c r="AJ11" i="20"/>
  <c r="K13" i="20"/>
  <c r="N12" i="20"/>
  <c r="K12" i="20"/>
  <c r="W13" i="20"/>
  <c r="Z13" i="20"/>
  <c r="T13" i="20"/>
  <c r="Q13" i="20"/>
  <c r="T12" i="20"/>
  <c r="W12" i="20"/>
  <c r="Q12" i="20"/>
  <c r="Z12" i="20"/>
  <c r="AH11" i="20"/>
  <c r="AU11" i="20"/>
  <c r="AT11" i="20"/>
  <c r="AQ11" i="20"/>
  <c r="AP11" i="20"/>
  <c r="AG11" i="20"/>
  <c r="AD11" i="20"/>
  <c r="X11" i="20"/>
  <c r="V11" i="20"/>
  <c r="N13" i="20"/>
  <c r="F11" i="20"/>
  <c r="AS11" i="20"/>
  <c r="AR11" i="20"/>
  <c r="AM11" i="20"/>
  <c r="AL11" i="20"/>
  <c r="AK11" i="20"/>
  <c r="AI11" i="20"/>
  <c r="AF11" i="20"/>
  <c r="AB11" i="20"/>
  <c r="AA11" i="20"/>
  <c r="Y11" i="20"/>
  <c r="S11" i="20"/>
  <c r="R11" i="20"/>
  <c r="P11" i="20"/>
  <c r="L11" i="20"/>
  <c r="J11" i="20"/>
  <c r="I11" i="20"/>
  <c r="D11" i="20"/>
  <c r="U11" i="20"/>
  <c r="G11" i="20"/>
  <c r="AE11" i="20"/>
  <c r="AC11" i="20"/>
  <c r="H12" i="20"/>
  <c r="E11" i="20"/>
  <c r="AO11" i="20"/>
  <c r="H13" i="20"/>
  <c r="Z11" i="20" l="1"/>
  <c r="K11" i="20"/>
  <c r="N11" i="20"/>
  <c r="W11" i="20"/>
  <c r="T11" i="20"/>
  <c r="Q11" i="20"/>
  <c r="H11" i="20"/>
  <c r="M13" i="18"/>
  <c r="O12" i="18" l="1"/>
  <c r="G12" i="18" l="1"/>
  <c r="H12" i="18"/>
  <c r="I12" i="18"/>
  <c r="J12" i="18"/>
  <c r="K12" i="18"/>
  <c r="L12" i="18"/>
  <c r="M12" i="18"/>
  <c r="N12" i="18"/>
  <c r="P12" i="18"/>
  <c r="R12" i="18"/>
  <c r="S12" i="18"/>
  <c r="T12" i="18"/>
  <c r="U12" i="18"/>
  <c r="V12" i="18"/>
  <c r="W12" i="18"/>
  <c r="X12" i="18"/>
  <c r="Y12" i="18"/>
  <c r="Z12" i="18"/>
  <c r="AB12" i="18"/>
  <c r="AD12" i="18"/>
  <c r="AE12" i="18"/>
  <c r="AF12" i="18"/>
  <c r="AG12" i="18"/>
  <c r="AH12" i="18"/>
  <c r="AI12" i="18"/>
  <c r="AJ12" i="18"/>
  <c r="AK12" i="18"/>
  <c r="AL12" i="18"/>
  <c r="G13" i="18"/>
  <c r="H13" i="18"/>
  <c r="I13" i="18"/>
  <c r="J13" i="18"/>
  <c r="K13" i="18"/>
  <c r="L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B13" i="18"/>
  <c r="AD13" i="18"/>
  <c r="AE13" i="18"/>
  <c r="AF13" i="18"/>
  <c r="AG13" i="18"/>
  <c r="AH13" i="18"/>
  <c r="AI13" i="18"/>
  <c r="AJ13" i="18"/>
  <c r="AK13" i="18"/>
  <c r="AL13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B14" i="18"/>
  <c r="AD14" i="18"/>
  <c r="AE14" i="18"/>
  <c r="AF14" i="18"/>
  <c r="AG14" i="18"/>
  <c r="AH14" i="18"/>
  <c r="AI14" i="18"/>
  <c r="AJ14" i="18"/>
  <c r="AK14" i="18"/>
  <c r="AL14" i="18"/>
  <c r="F14" i="18"/>
  <c r="F12" i="18"/>
  <c r="E12" i="18"/>
  <c r="E14" i="18"/>
  <c r="E13" i="18"/>
  <c r="D12" i="18"/>
  <c r="D13" i="18"/>
  <c r="D14" i="18"/>
  <c r="Q11" i="18" l="1"/>
  <c r="F11" i="18"/>
  <c r="AB11" i="18"/>
  <c r="W11" i="18"/>
  <c r="AG11" i="18"/>
  <c r="AK11" i="18"/>
  <c r="H11" i="18"/>
  <c r="D11" i="18"/>
  <c r="E11" i="18"/>
  <c r="AF11" i="18"/>
  <c r="V11" i="18"/>
  <c r="AI11" i="18"/>
  <c r="AE11" i="18"/>
  <c r="Y11" i="18"/>
  <c r="U11" i="18"/>
  <c r="AJ11" i="18"/>
  <c r="Z11" i="18"/>
  <c r="AD11" i="18"/>
  <c r="X11" i="18"/>
  <c r="S11" i="18"/>
  <c r="R11" i="18"/>
  <c r="J11" i="18"/>
  <c r="M11" i="18"/>
  <c r="G11" i="18"/>
  <c r="O11" i="18"/>
  <c r="P11" i="18"/>
  <c r="AL11" i="18"/>
  <c r="AH11" i="18"/>
  <c r="T11" i="18"/>
  <c r="N11" i="18"/>
  <c r="K11" i="18"/>
  <c r="L11" i="18"/>
  <c r="I11" i="18"/>
  <c r="I11" i="10" l="1"/>
  <c r="J11" i="10"/>
  <c r="M11" i="9" l="1"/>
  <c r="L12" i="9"/>
  <c r="AA12" i="9" s="1"/>
  <c r="AB12" i="9" l="1"/>
  <c r="AB11" i="9" s="1"/>
  <c r="AA11" i="9"/>
  <c r="L11" i="9"/>
  <c r="R11" i="10" l="1"/>
  <c r="P11" i="10"/>
  <c r="P10" i="10" s="1"/>
  <c r="O11" i="10"/>
  <c r="O10" i="10" s="1"/>
  <c r="S11" i="10" l="1"/>
  <c r="I10" i="10"/>
  <c r="J10" i="10"/>
  <c r="L10" i="10"/>
  <c r="M10" i="10"/>
  <c r="R10" i="10"/>
  <c r="S10" i="10" l="1"/>
  <c r="V46" i="13" l="1"/>
  <c r="L46" i="13"/>
  <c r="I46" i="13"/>
  <c r="AB46" i="13"/>
  <c r="Y46" i="13"/>
  <c r="AK46" i="13"/>
  <c r="V19" i="13" l="1"/>
  <c r="E46" i="13"/>
  <c r="AA46" i="13"/>
  <c r="K46" i="13"/>
  <c r="S14" i="13"/>
  <c r="AJ19" i="13"/>
  <c r="H19" i="13"/>
  <c r="E41" i="13"/>
  <c r="AK41" i="13"/>
  <c r="AK38" i="13" s="1"/>
  <c r="U41" i="13"/>
  <c r="L41" i="13"/>
  <c r="L38" i="13" s="1"/>
  <c r="X14" i="13"/>
  <c r="U14" i="13"/>
  <c r="AA14" i="13"/>
  <c r="AK14" i="13"/>
  <c r="L14" i="13"/>
  <c r="H46" i="13"/>
  <c r="R46" i="13"/>
  <c r="AA19" i="13"/>
  <c r="X19" i="13"/>
  <c r="L19" i="13"/>
  <c r="K19" i="13"/>
  <c r="I41" i="13"/>
  <c r="I38" i="13" s="1"/>
  <c r="AB41" i="13"/>
  <c r="AB38" i="13" s="1"/>
  <c r="F41" i="13"/>
  <c r="H41" i="13"/>
  <c r="AB14" i="13"/>
  <c r="V14" i="13"/>
  <c r="F14" i="13"/>
  <c r="K14" i="13"/>
  <c r="F46" i="13"/>
  <c r="U19" i="13"/>
  <c r="S19" i="13"/>
  <c r="F19" i="13"/>
  <c r="AK19" i="13"/>
  <c r="I19" i="13"/>
  <c r="K41" i="13"/>
  <c r="X41" i="13"/>
  <c r="AJ41" i="13"/>
  <c r="V41" i="13"/>
  <c r="V38" i="13" s="1"/>
  <c r="I14" i="13"/>
  <c r="AL14" i="13"/>
  <c r="AJ14" i="13"/>
  <c r="H14" i="13"/>
  <c r="S46" i="13"/>
  <c r="AJ46" i="13"/>
  <c r="U46" i="13"/>
  <c r="X46" i="13"/>
  <c r="Y19" i="13"/>
  <c r="AB19" i="13"/>
  <c r="S41" i="13"/>
  <c r="Y41" i="13"/>
  <c r="Y38" i="13" s="1"/>
  <c r="AA41" i="13"/>
  <c r="R41" i="13"/>
  <c r="Y14" i="13"/>
  <c r="E14" i="13"/>
  <c r="S38" i="13" l="1"/>
  <c r="H38" i="13"/>
  <c r="M41" i="13"/>
  <c r="AL46" i="13"/>
  <c r="AE14" i="13"/>
  <c r="AJ12" i="13"/>
  <c r="W19" i="13"/>
  <c r="E38" i="13"/>
  <c r="T14" i="13"/>
  <c r="X38" i="13"/>
  <c r="G14" i="13"/>
  <c r="K38" i="13"/>
  <c r="Z14" i="13"/>
  <c r="R38" i="13"/>
  <c r="W46" i="13"/>
  <c r="J19" i="13"/>
  <c r="W14" i="13"/>
  <c r="M46" i="13"/>
  <c r="M38" i="13" s="1"/>
  <c r="AC41" i="13"/>
  <c r="AL41" i="13"/>
  <c r="AA38" i="13"/>
  <c r="AJ38" i="13"/>
  <c r="Z41" i="13"/>
  <c r="F38" i="13"/>
  <c r="J46" i="13"/>
  <c r="M14" i="13"/>
  <c r="M19" i="13"/>
  <c r="T41" i="13"/>
  <c r="AD46" i="13"/>
  <c r="W41" i="13"/>
  <c r="AD19" i="13"/>
  <c r="N14" i="13"/>
  <c r="AE41" i="13"/>
  <c r="Z46" i="13"/>
  <c r="O46" i="13"/>
  <c r="O14" i="13"/>
  <c r="J41" i="13"/>
  <c r="Z19" i="13"/>
  <c r="AK12" i="13"/>
  <c r="U38" i="13"/>
  <c r="G41" i="13"/>
  <c r="AL19" i="13"/>
  <c r="AL12" i="13" s="1"/>
  <c r="G46" i="13"/>
  <c r="AD41" i="13"/>
  <c r="AF41" i="13"/>
  <c r="AE19" i="13"/>
  <c r="N19" i="13"/>
  <c r="O41" i="13"/>
  <c r="T46" i="13"/>
  <c r="G19" i="13"/>
  <c r="AD14" i="13"/>
  <c r="AE46" i="13"/>
  <c r="J14" i="13"/>
  <c r="O19" i="13"/>
  <c r="AC19" i="13"/>
  <c r="AC14" i="13"/>
  <c r="N41" i="13"/>
  <c r="T19" i="13"/>
  <c r="AC46" i="13"/>
  <c r="N46" i="13"/>
  <c r="W38" i="13" l="1"/>
  <c r="AC38" i="13"/>
  <c r="AL38" i="13"/>
  <c r="AE38" i="13"/>
  <c r="Z38" i="13"/>
  <c r="O38" i="13"/>
  <c r="T38" i="13"/>
  <c r="AD38" i="13"/>
  <c r="G38" i="13"/>
  <c r="J38" i="13"/>
  <c r="N38" i="13"/>
  <c r="AF19" i="13"/>
  <c r="P46" i="13"/>
  <c r="P14" i="13"/>
  <c r="P41" i="13"/>
  <c r="AF46" i="13"/>
  <c r="AF38" i="13" s="1"/>
  <c r="AF14" i="13"/>
  <c r="P19" i="13"/>
  <c r="AH38" i="13"/>
  <c r="AG38" i="13" l="1"/>
  <c r="P38" i="13"/>
  <c r="AI38" i="13" l="1"/>
  <c r="AM38" i="13"/>
</calcChain>
</file>

<file path=xl/sharedStrings.xml><?xml version="1.0" encoding="utf-8"?>
<sst xmlns="http://schemas.openxmlformats.org/spreadsheetml/2006/main" count="1305" uniqueCount="611">
  <si>
    <t>本務職員数</t>
  </si>
  <si>
    <t>計</t>
  </si>
  <si>
    <t>公立</t>
    <rPh sb="1" eb="2">
      <t>タ</t>
    </rPh>
    <phoneticPr fontId="4"/>
  </si>
  <si>
    <t>国立</t>
    <rPh sb="0" eb="1">
      <t>クニ</t>
    </rPh>
    <rPh sb="1" eb="2">
      <t>タ</t>
    </rPh>
    <phoneticPr fontId="4"/>
  </si>
  <si>
    <t>私立</t>
    <rPh sb="0" eb="1">
      <t>シリツ</t>
    </rPh>
    <rPh sb="1" eb="2">
      <t>タ</t>
    </rPh>
    <phoneticPr fontId="4"/>
  </si>
  <si>
    <t>定時制</t>
    <rPh sb="0" eb="3">
      <t>テイジセイ</t>
    </rPh>
    <phoneticPr fontId="4"/>
  </si>
  <si>
    <t>市 町 村 立</t>
    <rPh sb="0" eb="1">
      <t>シ</t>
    </rPh>
    <rPh sb="2" eb="3">
      <t>マチ</t>
    </rPh>
    <rPh sb="4" eb="5">
      <t>ムラ</t>
    </rPh>
    <rPh sb="6" eb="7">
      <t>タテ</t>
    </rPh>
    <phoneticPr fontId="4"/>
  </si>
  <si>
    <t>道　　　 立</t>
    <rPh sb="0" eb="1">
      <t>ミチ</t>
    </rPh>
    <rPh sb="5" eb="6">
      <t>タテ</t>
    </rPh>
    <phoneticPr fontId="4"/>
  </si>
  <si>
    <t>公　　　　　 立</t>
    <rPh sb="7" eb="8">
      <t>タ</t>
    </rPh>
    <phoneticPr fontId="4"/>
  </si>
  <si>
    <t>（注）　「学校数」欄の（　）は併置校数である。</t>
    <rPh sb="9" eb="10">
      <t>ラン</t>
    </rPh>
    <rPh sb="15" eb="17">
      <t>ヘイチ</t>
    </rPh>
    <rPh sb="17" eb="18">
      <t>コウ</t>
    </rPh>
    <rPh sb="18" eb="19">
      <t>スウ</t>
    </rPh>
    <phoneticPr fontId="5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</si>
  <si>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</si>
  <si>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</si>
  <si>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前期課程</t>
    <rPh sb="0" eb="2">
      <t>ゼンキ</t>
    </rPh>
    <rPh sb="2" eb="4">
      <t>カテイ</t>
    </rPh>
    <phoneticPr fontId="4"/>
  </si>
  <si>
    <t>後期課程</t>
    <rPh sb="0" eb="2">
      <t>コウキ</t>
    </rPh>
    <rPh sb="2" eb="4">
      <t>カテイ</t>
    </rPh>
    <phoneticPr fontId="4"/>
  </si>
  <si>
    <t>総　　　　　括　　　　　表</t>
    <phoneticPr fontId="4"/>
  </si>
  <si>
    <t>学校種別</t>
    <phoneticPr fontId="4"/>
  </si>
  <si>
    <t xml:space="preserve">設　置　区　分 </t>
    <phoneticPr fontId="4"/>
  </si>
  <si>
    <t>学　　　校　　　数</t>
    <phoneticPr fontId="4"/>
  </si>
  <si>
    <t>学 級 数</t>
    <phoneticPr fontId="4"/>
  </si>
  <si>
    <t>在 学 者 数</t>
    <phoneticPr fontId="4"/>
  </si>
  <si>
    <t>本務教員数</t>
    <phoneticPr fontId="4"/>
  </si>
  <si>
    <t>本　校</t>
    <phoneticPr fontId="4"/>
  </si>
  <si>
    <t>分　校</t>
    <phoneticPr fontId="4"/>
  </si>
  <si>
    <t>計</t>
    <phoneticPr fontId="4"/>
  </si>
  <si>
    <t>幼稚園</t>
    <phoneticPr fontId="4"/>
  </si>
  <si>
    <t>小学校</t>
    <phoneticPr fontId="4"/>
  </si>
  <si>
    <t>中  学  校</t>
    <phoneticPr fontId="4"/>
  </si>
  <si>
    <t>全日制</t>
    <phoneticPr fontId="4"/>
  </si>
  <si>
    <t>高等学校</t>
    <phoneticPr fontId="4"/>
  </si>
  <si>
    <t>定時制</t>
    <phoneticPr fontId="4"/>
  </si>
  <si>
    <t>全日制</t>
    <phoneticPr fontId="4"/>
  </si>
  <si>
    <t>定時制</t>
    <phoneticPr fontId="4"/>
  </si>
  <si>
    <t>道立</t>
    <phoneticPr fontId="4"/>
  </si>
  <si>
    <t>市立</t>
    <phoneticPr fontId="4"/>
  </si>
  <si>
    <t>私立</t>
    <rPh sb="1" eb="2">
      <t>リツ</t>
    </rPh>
    <phoneticPr fontId="4"/>
  </si>
  <si>
    <t>公立</t>
    <rPh sb="0" eb="1">
      <t>コウ</t>
    </rPh>
    <rPh sb="1" eb="2">
      <t>リツ</t>
    </rPh>
    <phoneticPr fontId="5"/>
  </si>
  <si>
    <t>高等学校の　　　　　　　専攻科</t>
    <rPh sb="0" eb="2">
      <t>コウトウ</t>
    </rPh>
    <rPh sb="2" eb="4">
      <t>ガッコウ</t>
    </rPh>
    <rPh sb="12" eb="15">
      <t>センコウカ</t>
    </rPh>
    <phoneticPr fontId="5"/>
  </si>
  <si>
    <t>公           立  （道　     立）</t>
    <rPh sb="0" eb="1">
      <t>コウ</t>
    </rPh>
    <rPh sb="12" eb="13">
      <t>リツ</t>
    </rPh>
    <rPh sb="16" eb="17">
      <t>ミチ</t>
    </rPh>
    <rPh sb="23" eb="24">
      <t>リツ</t>
    </rPh>
    <phoneticPr fontId="5"/>
  </si>
  <si>
    <t>道立</t>
    <rPh sb="0" eb="2">
      <t>ドウリツ</t>
    </rPh>
    <phoneticPr fontId="5"/>
  </si>
  <si>
    <t>通信制</t>
    <rPh sb="0" eb="3">
      <t>ツウシンセイ</t>
    </rPh>
    <phoneticPr fontId="5"/>
  </si>
  <si>
    <t>幼保連携型認定こども園</t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phoneticPr fontId="4"/>
  </si>
  <si>
    <t xml:space="preserve">         特別支援学校の専攻科の学級数及び在学者数は、特別支援学校の内数である。</t>
    <rPh sb="9" eb="11">
      <t>トクベツ</t>
    </rPh>
    <rPh sb="11" eb="13">
      <t>シエン</t>
    </rPh>
    <rPh sb="13" eb="15">
      <t>ガッコウ</t>
    </rPh>
    <rPh sb="16" eb="18">
      <t>センコウ</t>
    </rPh>
    <rPh sb="18" eb="19">
      <t>カ</t>
    </rPh>
    <rPh sb="20" eb="22">
      <t>ガッキュウ</t>
    </rPh>
    <rPh sb="22" eb="23">
      <t>スウ</t>
    </rPh>
    <rPh sb="23" eb="24">
      <t>オヨ</t>
    </rPh>
    <rPh sb="25" eb="27">
      <t>ザイガク</t>
    </rPh>
    <rPh sb="27" eb="28">
      <t>シャ</t>
    </rPh>
    <rPh sb="28" eb="29">
      <t>スウ</t>
    </rPh>
    <rPh sb="31" eb="33">
      <t>トクベツ</t>
    </rPh>
    <rPh sb="33" eb="35">
      <t>シエン</t>
    </rPh>
    <rPh sb="35" eb="37">
      <t>ガッコウ</t>
    </rPh>
    <rPh sb="38" eb="39">
      <t>ウチ</t>
    </rPh>
    <rPh sb="39" eb="40">
      <t>スウ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</si>
  <si>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</si>
  <si>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公　　　　　 立</t>
    <rPh sb="0" eb="1">
      <t>コウ</t>
    </rPh>
    <rPh sb="7" eb="8">
      <t>リツ</t>
    </rPh>
    <phoneticPr fontId="4"/>
  </si>
  <si>
    <t>凡　　　　　　例</t>
    <rPh sb="0" eb="1">
      <t>ハン</t>
    </rPh>
    <rPh sb="7" eb="8">
      <t>レイ</t>
    </rPh>
    <phoneticPr fontId="8"/>
  </si>
  <si>
    <t>１</t>
    <phoneticPr fontId="9"/>
  </si>
  <si>
    <t>２</t>
    <phoneticPr fontId="9"/>
  </si>
  <si>
    <t>表中の略号等について</t>
    <phoneticPr fontId="9"/>
  </si>
  <si>
    <t>(1)</t>
    <phoneticPr fontId="9"/>
  </si>
  <si>
    <t>特…特別地　　準…準へき地　　１…１級地　　２…２級地</t>
    <phoneticPr fontId="9"/>
  </si>
  <si>
    <t>３…３級地　　４…４級地　　　５…５級地</t>
    <phoneticPr fontId="9"/>
  </si>
  <si>
    <t>(2)</t>
    <phoneticPr fontId="9"/>
  </si>
  <si>
    <t>(3)</t>
    <phoneticPr fontId="9"/>
  </si>
  <si>
    <t>知的…知的障害　　肢体…肢体不自由　　病弱・虚弱…病弱・身体虚弱</t>
    <rPh sb="0" eb="2">
      <t>チテキ</t>
    </rPh>
    <rPh sb="3" eb="5">
      <t>チテキ</t>
    </rPh>
    <rPh sb="5" eb="7">
      <t>ショウガイ</t>
    </rPh>
    <rPh sb="19" eb="21">
      <t>ビョウジャク</t>
    </rPh>
    <phoneticPr fontId="9"/>
  </si>
  <si>
    <t>弱視…視覚障害　　難聴…聴覚障害　　言語…言語障害</t>
    <phoneticPr fontId="9"/>
  </si>
  <si>
    <t>自閉・情緒…自閉症・情緒障害</t>
    <rPh sb="0" eb="2">
      <t>ジヘイ</t>
    </rPh>
    <rPh sb="3" eb="5">
      <t>ジョウチョ</t>
    </rPh>
    <rPh sb="6" eb="9">
      <t>ジヘイショウ</t>
    </rPh>
    <phoneticPr fontId="9"/>
  </si>
  <si>
    <t>「本務職員数」欄</t>
    <rPh sb="3" eb="4">
      <t>ショク</t>
    </rPh>
    <phoneticPr fontId="9"/>
  </si>
  <si>
    <t>ア</t>
    <phoneticPr fontId="9"/>
  </si>
  <si>
    <t>幼稚園・幼保連携型認定こども園における「その他」欄</t>
    <rPh sb="4" eb="5">
      <t>ヨウ</t>
    </rPh>
    <rPh sb="5" eb="6">
      <t>ホ</t>
    </rPh>
    <rPh sb="6" eb="8">
      <t>レンケイ</t>
    </rPh>
    <rPh sb="8" eb="9">
      <t>ガタ</t>
    </rPh>
    <rPh sb="9" eb="11">
      <t>ニンテイ</t>
    </rPh>
    <rPh sb="14" eb="15">
      <t>エン</t>
    </rPh>
    <phoneticPr fontId="9"/>
  </si>
  <si>
    <t>養護職員（看護師等）、用務員、警備員などの職員である。</t>
    <rPh sb="7" eb="8">
      <t>シ</t>
    </rPh>
    <phoneticPr fontId="9"/>
  </si>
  <si>
    <t>イ</t>
    <phoneticPr fontId="9"/>
  </si>
  <si>
    <t>市町村費の教員（法令外）、事務職員、学校図書館事務員、学校栄養職員、</t>
    <rPh sb="8" eb="10">
      <t>ホウレイ</t>
    </rPh>
    <rPh sb="10" eb="11">
      <t>ガイ</t>
    </rPh>
    <phoneticPr fontId="9"/>
  </si>
  <si>
    <t>学校給食調理従事員、用務員、警備員などの職員である。</t>
    <rPh sb="0" eb="2">
      <t>ガッコウ</t>
    </rPh>
    <rPh sb="2" eb="4">
      <t>キュウショク</t>
    </rPh>
    <rPh sb="4" eb="6">
      <t>チョウリ</t>
    </rPh>
    <phoneticPr fontId="9"/>
  </si>
  <si>
    <t>ウ</t>
    <phoneticPr fontId="9"/>
  </si>
  <si>
    <t>高等学校・中等教育学校における「警備員、用務員、その他」欄</t>
    <rPh sb="5" eb="7">
      <t>チュウトウ</t>
    </rPh>
    <rPh sb="7" eb="9">
      <t>キョウイク</t>
    </rPh>
    <rPh sb="9" eb="11">
      <t>ガッコウ</t>
    </rPh>
    <phoneticPr fontId="9"/>
  </si>
  <si>
    <t>養護職員、事務生、用務員、夜警などの職員である。</t>
    <phoneticPr fontId="9"/>
  </si>
  <si>
    <t>エ</t>
    <phoneticPr fontId="9"/>
  </si>
  <si>
    <t>特別支援学校における「その他」欄</t>
    <rPh sb="0" eb="2">
      <t>トクベツ</t>
    </rPh>
    <rPh sb="2" eb="4">
      <t>シエン</t>
    </rPh>
    <phoneticPr fontId="9"/>
  </si>
  <si>
    <t>養護職員（看護師等）、学校給食調理従事員、事務生、用務員、夜警などの</t>
    <rPh sb="7" eb="8">
      <t>シ</t>
    </rPh>
    <phoneticPr fontId="9"/>
  </si>
  <si>
    <t>職員である。</t>
    <rPh sb="0" eb="2">
      <t>ショクイン</t>
    </rPh>
    <phoneticPr fontId="9"/>
  </si>
  <si>
    <t>３</t>
    <phoneticPr fontId="9"/>
  </si>
  <si>
    <t>学年別の学級数については、複式学級設置校があるため掲載していない。</t>
    <phoneticPr fontId="9"/>
  </si>
  <si>
    <t>公 立 小 ・ 中 学 校 数 総 括 表</t>
    <phoneticPr fontId="8"/>
  </si>
  <si>
    <t>１  設置者別学校数（小・中学校）</t>
    <phoneticPr fontId="8"/>
  </si>
  <si>
    <t>設置者別</t>
  </si>
  <si>
    <t>市　　　　　　　　　　立</t>
    <phoneticPr fontId="8"/>
  </si>
  <si>
    <t>町 　　　　村 　　　　立</t>
    <rPh sb="6" eb="7">
      <t>ムラ</t>
    </rPh>
    <phoneticPr fontId="8"/>
  </si>
  <si>
    <t>合　　　　　　　　　　計</t>
    <phoneticPr fontId="8"/>
  </si>
  <si>
    <t>学校種別</t>
  </si>
  <si>
    <t>本　校</t>
    <phoneticPr fontId="8"/>
  </si>
  <si>
    <t>分　校</t>
    <phoneticPr fontId="8"/>
  </si>
  <si>
    <t>小学校</t>
  </si>
  <si>
    <t>中学校</t>
  </si>
  <si>
    <t>２  学級数別学校数（小・中学校）</t>
    <phoneticPr fontId="8"/>
  </si>
  <si>
    <t>区　　　　　　　　　　分</t>
    <phoneticPr fontId="8"/>
  </si>
  <si>
    <t>小　　学　　校</t>
    <phoneticPr fontId="8"/>
  </si>
  <si>
    <t>中　　学　　校</t>
    <phoneticPr fontId="8"/>
  </si>
  <si>
    <t>学 　級</t>
    <rPh sb="0" eb="4">
      <t>ガッキュウ</t>
    </rPh>
    <phoneticPr fontId="8"/>
  </si>
  <si>
    <t xml:space="preserve">  〃</t>
    <phoneticPr fontId="8"/>
  </si>
  <si>
    <t>合　　　　　　　　　　計</t>
    <rPh sb="0" eb="1">
      <t>ゴウ</t>
    </rPh>
    <rPh sb="11" eb="12">
      <t>ケイ</t>
    </rPh>
    <phoneticPr fontId="8"/>
  </si>
  <si>
    <t>３　児童・生徒数別学校数（小・中学校）</t>
    <phoneticPr fontId="8"/>
  </si>
  <si>
    <t xml:space="preserve">  0  人</t>
  </si>
  <si>
    <t xml:space="preserve">  1 ～</t>
  </si>
  <si>
    <t xml:space="preserve"> 49</t>
  </si>
  <si>
    <t xml:space="preserve"> 699</t>
    <phoneticPr fontId="8"/>
  </si>
  <si>
    <t xml:space="preserve"> 50 ～</t>
  </si>
  <si>
    <t xml:space="preserve"> 99</t>
  </si>
  <si>
    <t xml:space="preserve"> 799</t>
    <phoneticPr fontId="8"/>
  </si>
  <si>
    <t>100 ～</t>
  </si>
  <si>
    <t>149</t>
  </si>
  <si>
    <t xml:space="preserve"> 899</t>
    <phoneticPr fontId="8"/>
  </si>
  <si>
    <t>150 ～</t>
  </si>
  <si>
    <t>199</t>
  </si>
  <si>
    <t>200 ～</t>
  </si>
  <si>
    <t>249</t>
  </si>
  <si>
    <t>250 ～</t>
  </si>
  <si>
    <t>299</t>
  </si>
  <si>
    <t>300 ～</t>
  </si>
  <si>
    <t>399</t>
  </si>
  <si>
    <t>400 ～</t>
  </si>
  <si>
    <t>499</t>
  </si>
  <si>
    <t>幼　　　　　　　　　　稚　　　　　　　　　　園　　　　　　　　　　総　　　　　　　　　　括　　　　　　　　　　表</t>
    <rPh sb="0" eb="1">
      <t>ヨウ</t>
    </rPh>
    <rPh sb="11" eb="12">
      <t>チ</t>
    </rPh>
    <rPh sb="22" eb="23">
      <t>エン</t>
    </rPh>
    <rPh sb="33" eb="34">
      <t>フサ</t>
    </rPh>
    <rPh sb="44" eb="45">
      <t>クク</t>
    </rPh>
    <rPh sb="55" eb="56">
      <t>ヒョウ</t>
    </rPh>
    <phoneticPr fontId="8"/>
  </si>
  <si>
    <t>設
置
区
分</t>
    <rPh sb="0" eb="1">
      <t>シツラ</t>
    </rPh>
    <rPh sb="2" eb="3">
      <t>チ</t>
    </rPh>
    <rPh sb="4" eb="5">
      <t>ク</t>
    </rPh>
    <rPh sb="6" eb="7">
      <t>ブン</t>
    </rPh>
    <phoneticPr fontId="8"/>
  </si>
  <si>
    <t>幼
稚
園
数</t>
    <rPh sb="0" eb="1">
      <t>ヨウ</t>
    </rPh>
    <rPh sb="2" eb="3">
      <t>チ</t>
    </rPh>
    <rPh sb="4" eb="5">
      <t>エン</t>
    </rPh>
    <rPh sb="6" eb="7">
      <t>スウ</t>
    </rPh>
    <phoneticPr fontId="8"/>
  </si>
  <si>
    <t>学
級
数</t>
    <rPh sb="0" eb="1">
      <t>ガク</t>
    </rPh>
    <rPh sb="2" eb="3">
      <t>キュウ</t>
    </rPh>
    <rPh sb="4" eb="5">
      <t>カズ</t>
    </rPh>
    <phoneticPr fontId="8"/>
  </si>
  <si>
    <t>園児数</t>
    <rPh sb="0" eb="3">
      <t>エンジスウ</t>
    </rPh>
    <phoneticPr fontId="8"/>
  </si>
  <si>
    <t>教
育
補
助
員</t>
    <rPh sb="0" eb="1">
      <t>キョウ</t>
    </rPh>
    <rPh sb="2" eb="3">
      <t>キョウイク</t>
    </rPh>
    <rPh sb="4" eb="5">
      <t>ホ</t>
    </rPh>
    <rPh sb="6" eb="7">
      <t>スケ</t>
    </rPh>
    <rPh sb="8" eb="9">
      <t>イン</t>
    </rPh>
    <phoneticPr fontId="8"/>
  </si>
  <si>
    <t>３歳</t>
    <rPh sb="1" eb="2">
      <t>サイ</t>
    </rPh>
    <phoneticPr fontId="8"/>
  </si>
  <si>
    <t>４歳</t>
    <rPh sb="1" eb="2">
      <t>サイ</t>
    </rPh>
    <phoneticPr fontId="8"/>
  </si>
  <si>
    <t>５歳</t>
    <rPh sb="1" eb="2">
      <t>サイ</t>
    </rPh>
    <phoneticPr fontId="8"/>
  </si>
  <si>
    <t>合計</t>
    <rPh sb="0" eb="2">
      <t>ゴウケイ</t>
    </rPh>
    <phoneticPr fontId="8"/>
  </si>
  <si>
    <t>園</t>
  </si>
  <si>
    <t>副園長</t>
    <rPh sb="0" eb="1">
      <t>フク</t>
    </rPh>
    <rPh sb="1" eb="3">
      <t>エンチョウ</t>
    </rPh>
    <phoneticPr fontId="8"/>
  </si>
  <si>
    <t>教</t>
  </si>
  <si>
    <t>主</t>
    <rPh sb="0" eb="1">
      <t>シュ</t>
    </rPh>
    <phoneticPr fontId="8"/>
  </si>
  <si>
    <t>指</t>
    <rPh sb="0" eb="1">
      <t>ユビ</t>
    </rPh>
    <phoneticPr fontId="8"/>
  </si>
  <si>
    <t>養</t>
  </si>
  <si>
    <t>栄</t>
    <rPh sb="0" eb="1">
      <t>エイ</t>
    </rPh>
    <phoneticPr fontId="8"/>
  </si>
  <si>
    <t>講</t>
  </si>
  <si>
    <t>事</t>
  </si>
  <si>
    <t>そ
の
他</t>
    <rPh sb="4" eb="5">
      <t>ホカ</t>
    </rPh>
    <phoneticPr fontId="8"/>
  </si>
  <si>
    <t>計</t>
    <rPh sb="0" eb="1">
      <t>ケイ</t>
    </rPh>
    <phoneticPr fontId="8"/>
  </si>
  <si>
    <t>幹</t>
    <rPh sb="0" eb="1">
      <t>カン</t>
    </rPh>
    <phoneticPr fontId="8"/>
  </si>
  <si>
    <t>導</t>
    <phoneticPr fontId="8"/>
  </si>
  <si>
    <t>護</t>
  </si>
  <si>
    <t>養</t>
    <rPh sb="0" eb="1">
      <t>ヨウ</t>
    </rPh>
    <phoneticPr fontId="8"/>
  </si>
  <si>
    <t>務</t>
  </si>
  <si>
    <t>職</t>
  </si>
  <si>
    <t>男</t>
  </si>
  <si>
    <t>女</t>
  </si>
  <si>
    <t>長</t>
  </si>
  <si>
    <t>頭</t>
  </si>
  <si>
    <t>諭</t>
  </si>
  <si>
    <t>師</t>
  </si>
  <si>
    <t>員</t>
  </si>
  <si>
    <t>公立計</t>
    <phoneticPr fontId="8"/>
  </si>
  <si>
    <t>国立計</t>
    <phoneticPr fontId="8"/>
  </si>
  <si>
    <t>私立計</t>
    <phoneticPr fontId="8"/>
  </si>
  <si>
    <t>空知</t>
    <rPh sb="0" eb="2">
      <t>ソラチ</t>
    </rPh>
    <phoneticPr fontId="8"/>
  </si>
  <si>
    <t>公立</t>
    <rPh sb="1" eb="2">
      <t>タ</t>
    </rPh>
    <phoneticPr fontId="8"/>
  </si>
  <si>
    <t>私立</t>
    <rPh sb="1" eb="2">
      <t>タ</t>
    </rPh>
    <phoneticPr fontId="8"/>
  </si>
  <si>
    <t>管
内
別
内
訳</t>
    <rPh sb="0" eb="1">
      <t>カン</t>
    </rPh>
    <rPh sb="2" eb="3">
      <t>ウチ</t>
    </rPh>
    <rPh sb="4" eb="5">
      <t>ベツ</t>
    </rPh>
    <rPh sb="6" eb="7">
      <t>ウチ</t>
    </rPh>
    <rPh sb="8" eb="9">
      <t>ヤク</t>
    </rPh>
    <phoneticPr fontId="8"/>
  </si>
  <si>
    <t>石狩</t>
    <rPh sb="0" eb="1">
      <t>イシ</t>
    </rPh>
    <phoneticPr fontId="8"/>
  </si>
  <si>
    <t>後志</t>
    <rPh sb="0" eb="2">
      <t>シリベシ</t>
    </rPh>
    <phoneticPr fontId="8"/>
  </si>
  <si>
    <t>胆振</t>
    <rPh sb="0" eb="2">
      <t>イブリ</t>
    </rPh>
    <phoneticPr fontId="8"/>
  </si>
  <si>
    <t>日高</t>
    <rPh sb="0" eb="2">
      <t>ヒダカ</t>
    </rPh>
    <phoneticPr fontId="8"/>
  </si>
  <si>
    <t>渡島</t>
    <rPh sb="0" eb="2">
      <t>オシマ</t>
    </rPh>
    <phoneticPr fontId="8"/>
  </si>
  <si>
    <t>国立</t>
    <rPh sb="0" eb="1">
      <t>クニ</t>
    </rPh>
    <rPh sb="1" eb="2">
      <t>タ</t>
    </rPh>
    <phoneticPr fontId="8"/>
  </si>
  <si>
    <t>檜山</t>
    <rPh sb="0" eb="2">
      <t>ヒヤマ</t>
    </rPh>
    <phoneticPr fontId="8"/>
  </si>
  <si>
    <t>上川</t>
    <rPh sb="0" eb="2">
      <t>カミカワ</t>
    </rPh>
    <phoneticPr fontId="8"/>
  </si>
  <si>
    <t>留萌</t>
    <rPh sb="0" eb="2">
      <t>ルモイ</t>
    </rPh>
    <phoneticPr fontId="8"/>
  </si>
  <si>
    <t>宗谷</t>
    <rPh sb="0" eb="2">
      <t>ソウヤ</t>
    </rPh>
    <phoneticPr fontId="8"/>
  </si>
  <si>
    <t>オホ－ツク</t>
  </si>
  <si>
    <t>十勝</t>
    <rPh sb="0" eb="2">
      <t>トカチ</t>
    </rPh>
    <phoneticPr fontId="8"/>
  </si>
  <si>
    <t>釧路</t>
    <rPh sb="0" eb="2">
      <t>クシロ</t>
    </rPh>
    <phoneticPr fontId="8"/>
  </si>
  <si>
    <t>根室</t>
    <rPh sb="0" eb="2">
      <t>ネムロ</t>
    </rPh>
    <phoneticPr fontId="8"/>
  </si>
  <si>
    <t>公</t>
  </si>
  <si>
    <t>国</t>
  </si>
  <si>
    <t>私</t>
  </si>
  <si>
    <t>幼 　　保　 　連　　 携　　 型　   認　 　定　 　こ　 　ど　 　も　　 園 　　総 　　括　 　表</t>
    <rPh sb="0" eb="1">
      <t>ヨウ</t>
    </rPh>
    <rPh sb="4" eb="5">
      <t>ホ</t>
    </rPh>
    <rPh sb="8" eb="9">
      <t>レン</t>
    </rPh>
    <rPh sb="12" eb="13">
      <t>タズサ</t>
    </rPh>
    <rPh sb="16" eb="17">
      <t>カタ</t>
    </rPh>
    <rPh sb="21" eb="22">
      <t>シノブ</t>
    </rPh>
    <rPh sb="25" eb="26">
      <t>サダム</t>
    </rPh>
    <rPh sb="41" eb="42">
      <t>エン</t>
    </rPh>
    <rPh sb="45" eb="46">
      <t>フサ</t>
    </rPh>
    <rPh sb="49" eb="50">
      <t>クク</t>
    </rPh>
    <rPh sb="53" eb="54">
      <t>ヒョウ</t>
    </rPh>
    <phoneticPr fontId="8"/>
  </si>
  <si>
    <t>こども園数</t>
    <rPh sb="3" eb="4">
      <t>エン</t>
    </rPh>
    <rPh sb="4" eb="5">
      <t>スウ</t>
    </rPh>
    <phoneticPr fontId="8"/>
  </si>
  <si>
    <t>園児数　　</t>
    <rPh sb="0" eb="3">
      <t>エンジカズ</t>
    </rPh>
    <phoneticPr fontId="8"/>
  </si>
  <si>
    <t>０歳</t>
    <rPh sb="1" eb="2">
      <t>サイ</t>
    </rPh>
    <phoneticPr fontId="8"/>
  </si>
  <si>
    <t>１歳</t>
    <rPh sb="1" eb="2">
      <t>サイ</t>
    </rPh>
    <phoneticPr fontId="8"/>
  </si>
  <si>
    <t>２歳</t>
    <rPh sb="1" eb="2">
      <t>サイ</t>
    </rPh>
    <phoneticPr fontId="8"/>
  </si>
  <si>
    <t>合計</t>
    <rPh sb="0" eb="2">
      <t>ゴウケイ</t>
    </rPh>
    <phoneticPr fontId="4"/>
  </si>
  <si>
    <t>園長</t>
    <rPh sb="0" eb="2">
      <t>エンチョウ</t>
    </rPh>
    <phoneticPr fontId="5"/>
  </si>
  <si>
    <t>教頭</t>
    <rPh sb="0" eb="2">
      <t>キョウトウ</t>
    </rPh>
    <phoneticPr fontId="5"/>
  </si>
  <si>
    <t>保育教諭</t>
    <rPh sb="0" eb="2">
      <t>ホイク</t>
    </rPh>
    <rPh sb="2" eb="4">
      <t>キョウユ</t>
    </rPh>
    <phoneticPr fontId="5"/>
  </si>
  <si>
    <t>養護教諭</t>
    <rPh sb="0" eb="2">
      <t>ヨウゴ</t>
    </rPh>
    <rPh sb="2" eb="4">
      <t>キョウユ</t>
    </rPh>
    <phoneticPr fontId="5"/>
  </si>
  <si>
    <t>栄養教諭</t>
    <rPh sb="0" eb="2">
      <t>エイヨウ</t>
    </rPh>
    <rPh sb="2" eb="4">
      <t>キョウユ</t>
    </rPh>
    <phoneticPr fontId="8"/>
  </si>
  <si>
    <t>講師</t>
    <rPh sb="0" eb="2">
      <t>コウシ</t>
    </rPh>
    <phoneticPr fontId="5"/>
  </si>
  <si>
    <t>教諭等</t>
    <rPh sb="0" eb="3">
      <t>キョウユトウ</t>
    </rPh>
    <phoneticPr fontId="5"/>
  </si>
  <si>
    <t>保育士</t>
    <rPh sb="0" eb="2">
      <t>ホイク</t>
    </rPh>
    <rPh sb="2" eb="3">
      <t>シ</t>
    </rPh>
    <phoneticPr fontId="5"/>
  </si>
  <si>
    <t>事務職員</t>
    <rPh sb="0" eb="2">
      <t>ジム</t>
    </rPh>
    <rPh sb="2" eb="4">
      <t>ショクイン</t>
    </rPh>
    <phoneticPr fontId="5"/>
  </si>
  <si>
    <t>そ
の
他</t>
    <rPh sb="4" eb="5">
      <t>ホカ</t>
    </rPh>
    <phoneticPr fontId="4"/>
  </si>
  <si>
    <t>計</t>
    <rPh sb="0" eb="1">
      <t>ケイ</t>
    </rPh>
    <phoneticPr fontId="4"/>
  </si>
  <si>
    <t>空知</t>
    <rPh sb="0" eb="2">
      <t>ソラチ</t>
    </rPh>
    <phoneticPr fontId="4"/>
  </si>
  <si>
    <t>後志</t>
    <rPh sb="0" eb="2">
      <t>シリベシ</t>
    </rPh>
    <phoneticPr fontId="4"/>
  </si>
  <si>
    <t>胆振</t>
    <rPh sb="0" eb="2">
      <t>イブリ</t>
    </rPh>
    <phoneticPr fontId="4"/>
  </si>
  <si>
    <t>日高</t>
    <rPh sb="0" eb="2">
      <t>ヒダカ</t>
    </rPh>
    <phoneticPr fontId="4"/>
  </si>
  <si>
    <t>渡島</t>
    <rPh sb="0" eb="2">
      <t>オシマ</t>
    </rPh>
    <phoneticPr fontId="4"/>
  </si>
  <si>
    <t>檜山</t>
    <rPh sb="0" eb="2">
      <t>ヒヤマ</t>
    </rPh>
    <phoneticPr fontId="4"/>
  </si>
  <si>
    <t>上川</t>
    <rPh sb="0" eb="2">
      <t>カミカワ</t>
    </rPh>
    <phoneticPr fontId="4"/>
  </si>
  <si>
    <t>宗谷</t>
    <rPh sb="0" eb="2">
      <t>ソウヤ</t>
    </rPh>
    <phoneticPr fontId="4"/>
  </si>
  <si>
    <t>十勝</t>
    <rPh sb="0" eb="2">
      <t>トカチ</t>
    </rPh>
    <phoneticPr fontId="4"/>
  </si>
  <si>
    <t>釧路</t>
    <rPh sb="0" eb="2">
      <t>クシロ</t>
    </rPh>
    <phoneticPr fontId="4"/>
  </si>
  <si>
    <t>根室</t>
    <rPh sb="0" eb="2">
      <t>ネムロ</t>
    </rPh>
    <phoneticPr fontId="4"/>
  </si>
  <si>
    <t>小　　　　　　　　　　学　　　　　　　　　　校　　　　　　　　　　総　　　　　　　　　　括　　　　　　　　　　表</t>
    <phoneticPr fontId="4"/>
  </si>
  <si>
    <t>市　　町　　村　　数</t>
    <rPh sb="3" eb="7">
      <t>チョウソン</t>
    </rPh>
    <rPh sb="9" eb="10">
      <t>スウ</t>
    </rPh>
    <phoneticPr fontId="4"/>
  </si>
  <si>
    <t>学　校　数</t>
    <rPh sb="0" eb="5">
      <t>ガッコウスウ</t>
    </rPh>
    <phoneticPr fontId="4"/>
  </si>
  <si>
    <t>学
級
数</t>
    <rPh sb="0" eb="1">
      <t>ガク</t>
    </rPh>
    <rPh sb="2" eb="3">
      <t>キュウ</t>
    </rPh>
    <rPh sb="4" eb="5">
      <t>スウ</t>
    </rPh>
    <phoneticPr fontId="4"/>
  </si>
  <si>
    <t>児童数</t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</si>
  <si>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</si>
  <si>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本務教員数</t>
  </si>
  <si>
    <t>本　務　職　員　数</t>
    <phoneticPr fontId="4"/>
  </si>
  <si>
    <t>(再　　掲)</t>
    <phoneticPr fontId="4"/>
  </si>
  <si>
    <t>負担法
による者</t>
    <rPh sb="0" eb="1">
      <t>フ</t>
    </rPh>
    <rPh sb="1" eb="2">
      <t>ニナ</t>
    </rPh>
    <rPh sb="2" eb="3">
      <t>ホウ</t>
    </rPh>
    <rPh sb="7" eb="8">
      <t>モノ</t>
    </rPh>
    <phoneticPr fontId="4"/>
  </si>
  <si>
    <t>本</t>
  </si>
  <si>
    <t>分</t>
  </si>
  <si>
    <t>１年</t>
    <phoneticPr fontId="4"/>
  </si>
  <si>
    <t>２年</t>
    <phoneticPr fontId="4"/>
  </si>
  <si>
    <t/>
  </si>
  <si>
    <t>３年</t>
    <phoneticPr fontId="4"/>
  </si>
  <si>
    <t>４年</t>
    <phoneticPr fontId="4"/>
  </si>
  <si>
    <t>５年</t>
    <phoneticPr fontId="4"/>
  </si>
  <si>
    <t>６年</t>
    <phoneticPr fontId="4"/>
  </si>
  <si>
    <t>合計</t>
  </si>
  <si>
    <t>校</t>
  </si>
  <si>
    <t>副</t>
    <rPh sb="0" eb="1">
      <t>フク</t>
    </rPh>
    <phoneticPr fontId="8"/>
  </si>
  <si>
    <t>区      分</t>
  </si>
  <si>
    <t>学</t>
  </si>
  <si>
    <t>児</t>
    <rPh sb="0" eb="1">
      <t>ジ</t>
    </rPh>
    <phoneticPr fontId="8"/>
  </si>
  <si>
    <t>幹</t>
    <rPh sb="0" eb="1">
      <t>ミキ</t>
    </rPh>
    <phoneticPr fontId="8"/>
  </si>
  <si>
    <t>導</t>
    <phoneticPr fontId="8"/>
  </si>
  <si>
    <t>級</t>
  </si>
  <si>
    <t>童</t>
    <rPh sb="0" eb="1">
      <t>ワラベ</t>
    </rPh>
    <phoneticPr fontId="8"/>
  </si>
  <si>
    <t>教</t>
    <rPh sb="0" eb="1">
      <t>キョウ</t>
    </rPh>
    <phoneticPr fontId="8"/>
  </si>
  <si>
    <t>事
務
職
員</t>
    <rPh sb="0" eb="1">
      <t>コト</t>
    </rPh>
    <rPh sb="2" eb="3">
      <t>ツトム</t>
    </rPh>
    <rPh sb="4" eb="5">
      <t>ショク</t>
    </rPh>
    <rPh sb="6" eb="7">
      <t>イン</t>
    </rPh>
    <phoneticPr fontId="4"/>
  </si>
  <si>
    <t>女</t>
    <phoneticPr fontId="8"/>
  </si>
  <si>
    <t>数</t>
  </si>
  <si>
    <t>諭</t>
    <rPh sb="0" eb="1">
      <t>ユ</t>
    </rPh>
    <phoneticPr fontId="8"/>
  </si>
  <si>
    <t>全道計</t>
    <phoneticPr fontId="8"/>
  </si>
  <si>
    <t>石狩</t>
    <rPh sb="0" eb="2">
      <t>イシカリ</t>
    </rPh>
    <phoneticPr fontId="4"/>
  </si>
  <si>
    <t>公
立
の
教
育
局
別
内
訳</t>
    <rPh sb="0" eb="1">
      <t>オオヤケ</t>
    </rPh>
    <rPh sb="2" eb="3">
      <t>リツ</t>
    </rPh>
    <rPh sb="6" eb="7">
      <t>キョウ</t>
    </rPh>
    <rPh sb="8" eb="9">
      <t>イク</t>
    </rPh>
    <rPh sb="10" eb="11">
      <t>キョク</t>
    </rPh>
    <rPh sb="12" eb="13">
      <t>ベツ</t>
    </rPh>
    <rPh sb="14" eb="15">
      <t>ウチ</t>
    </rPh>
    <rPh sb="16" eb="17">
      <t>ヤク</t>
    </rPh>
    <phoneticPr fontId="4"/>
  </si>
  <si>
    <t>オホーツク</t>
    <phoneticPr fontId="4"/>
  </si>
  <si>
    <t>中　　　　　　　　　　学　　　　　　　　　　校　　　　　　　　　　総　　　　　　　　　　括　　　　　　　　　　表</t>
    <rPh sb="0" eb="1">
      <t>チュウ</t>
    </rPh>
    <phoneticPr fontId="4"/>
  </si>
  <si>
    <t>市
町
村
数</t>
    <rPh sb="2" eb="3">
      <t>マチ</t>
    </rPh>
    <rPh sb="4" eb="5">
      <t>ムラ</t>
    </rPh>
    <rPh sb="6" eb="7">
      <t>スウ</t>
    </rPh>
    <phoneticPr fontId="4"/>
  </si>
  <si>
    <t>学　　　　級　　　　数</t>
    <rPh sb="0" eb="6">
      <t>ガッキュウ</t>
    </rPh>
    <rPh sb="10" eb="11">
      <t>スウ</t>
    </rPh>
    <phoneticPr fontId="4"/>
  </si>
  <si>
    <t>生徒数</t>
    <rPh sb="0" eb="2">
      <t>セイト</t>
    </rPh>
    <phoneticPr fontId="8"/>
  </si>
  <si>
    <t>本校</t>
    <rPh sb="1" eb="2">
      <t>コウ</t>
    </rPh>
    <phoneticPr fontId="8"/>
  </si>
  <si>
    <t>分校</t>
    <rPh sb="0" eb="1">
      <t>ブン</t>
    </rPh>
    <rPh sb="1" eb="2">
      <t>コウ</t>
    </rPh>
    <phoneticPr fontId="8"/>
  </si>
  <si>
    <t>１　　　年</t>
    <phoneticPr fontId="4"/>
  </si>
  <si>
    <t>２　　　年</t>
  </si>
  <si>
    <t>３　　　年</t>
  </si>
  <si>
    <t>合　　計</t>
    <rPh sb="0" eb="1">
      <t>ア</t>
    </rPh>
    <rPh sb="3" eb="4">
      <t>ケイ</t>
    </rPh>
    <phoneticPr fontId="8"/>
  </si>
  <si>
    <t>(再  　掲)</t>
    <phoneticPr fontId="4"/>
  </si>
  <si>
    <t>負担法による者</t>
    <rPh sb="0" eb="1">
      <t>フ</t>
    </rPh>
    <rPh sb="1" eb="2">
      <t>ニナ</t>
    </rPh>
    <rPh sb="2" eb="3">
      <t>ホウ</t>
    </rPh>
    <rPh sb="6" eb="7">
      <t>モノ</t>
    </rPh>
    <phoneticPr fontId="4"/>
  </si>
  <si>
    <t>生</t>
  </si>
  <si>
    <t>校</t>
    <rPh sb="0" eb="1">
      <t>コウ</t>
    </rPh>
    <phoneticPr fontId="8"/>
  </si>
  <si>
    <t>徒</t>
  </si>
  <si>
    <t>長</t>
    <rPh sb="0" eb="1">
      <t>チョウ</t>
    </rPh>
    <phoneticPr fontId="8"/>
  </si>
  <si>
    <t>空知</t>
    <phoneticPr fontId="4"/>
  </si>
  <si>
    <t>石狩</t>
    <phoneticPr fontId="4"/>
  </si>
  <si>
    <t>胆振</t>
    <phoneticPr fontId="4"/>
  </si>
  <si>
    <t>日高</t>
    <phoneticPr fontId="4"/>
  </si>
  <si>
    <t>檜山</t>
    <phoneticPr fontId="4"/>
  </si>
  <si>
    <t>上川</t>
    <phoneticPr fontId="4"/>
  </si>
  <si>
    <t>留萌</t>
    <phoneticPr fontId="4"/>
  </si>
  <si>
    <t>宗谷</t>
    <phoneticPr fontId="4"/>
  </si>
  <si>
    <t>オホーツク</t>
    <phoneticPr fontId="4"/>
  </si>
  <si>
    <t>十勝</t>
    <phoneticPr fontId="4"/>
  </si>
  <si>
    <t>釧路</t>
    <phoneticPr fontId="4"/>
  </si>
  <si>
    <t>根室</t>
    <phoneticPr fontId="4"/>
  </si>
  <si>
    <t xml:space="preserve">高　　　  等　　　  学　　　  校　　  　（全　　　  日　　　  制　  　・　　   定　　　  時　　　  制）　　　  総　　　  括　　　  表          </t>
    <phoneticPr fontId="4"/>
  </si>
  <si>
    <t>設置区分</t>
    <rPh sb="0" eb="2">
      <t>セッチ</t>
    </rPh>
    <rPh sb="2" eb="4">
      <t>クブン</t>
    </rPh>
    <phoneticPr fontId="4"/>
  </si>
  <si>
    <t>学 校 数</t>
    <phoneticPr fontId="4"/>
  </si>
  <si>
    <t>大　学　科　別</t>
    <rPh sb="2" eb="7">
      <t>ガッカベツ</t>
    </rPh>
    <phoneticPr fontId="4"/>
  </si>
  <si>
    <t>学　　　級　　　数</t>
    <rPh sb="0" eb="1">
      <t>ガク</t>
    </rPh>
    <rPh sb="4" eb="5">
      <t>キュウ</t>
    </rPh>
    <rPh sb="8" eb="9">
      <t>カズ</t>
    </rPh>
    <phoneticPr fontId="4"/>
  </si>
  <si>
    <t>生徒数</t>
    <phoneticPr fontId="4"/>
  </si>
  <si>
    <t>本　　　務　　　教　　　員　　　数</t>
    <phoneticPr fontId="4"/>
  </si>
  <si>
    <t>本   務   職   員   数</t>
    <phoneticPr fontId="4"/>
  </si>
  <si>
    <t>本務教員数のうちより再掲</t>
    <phoneticPr fontId="4"/>
  </si>
  <si>
    <t>本</t>
    <phoneticPr fontId="4"/>
  </si>
  <si>
    <t>１　　年</t>
  </si>
  <si>
    <t>２　　年</t>
    <phoneticPr fontId="4"/>
  </si>
  <si>
    <t>３　　年</t>
    <phoneticPr fontId="4"/>
  </si>
  <si>
    <t>４　　年</t>
    <phoneticPr fontId="4"/>
  </si>
  <si>
    <t>副</t>
    <rPh sb="0" eb="1">
      <t>フク</t>
    </rPh>
    <phoneticPr fontId="4"/>
  </si>
  <si>
    <t>主</t>
    <rPh sb="0" eb="1">
      <t>シュ</t>
    </rPh>
    <phoneticPr fontId="4"/>
  </si>
  <si>
    <t>指</t>
    <rPh sb="0" eb="1">
      <t>ユビ</t>
    </rPh>
    <phoneticPr fontId="4"/>
  </si>
  <si>
    <t>栄</t>
    <rPh sb="0" eb="1">
      <t>エイ</t>
    </rPh>
    <phoneticPr fontId="4"/>
  </si>
  <si>
    <t>技</t>
  </si>
  <si>
    <t>実</t>
  </si>
  <si>
    <t>保</t>
  </si>
  <si>
    <t>農　場　長</t>
    <rPh sb="2" eb="3">
      <t>ジョウ</t>
    </rPh>
    <rPh sb="4" eb="5">
      <t>チョウ</t>
    </rPh>
    <phoneticPr fontId="4"/>
  </si>
  <si>
    <t>指</t>
  </si>
  <si>
    <t>休</t>
  </si>
  <si>
    <t>育</t>
  </si>
  <si>
    <t>産</t>
  </si>
  <si>
    <t>課  程  別</t>
  </si>
  <si>
    <t>校</t>
    <rPh sb="0" eb="1">
      <t>コウ</t>
    </rPh>
    <phoneticPr fontId="4"/>
  </si>
  <si>
    <t>幹</t>
    <phoneticPr fontId="4"/>
  </si>
  <si>
    <t>導</t>
    <phoneticPr fontId="4"/>
  </si>
  <si>
    <t>養</t>
    <rPh sb="0" eb="1">
      <t>ヨウ</t>
    </rPh>
    <phoneticPr fontId="4"/>
  </si>
  <si>
    <t>術</t>
  </si>
  <si>
    <t>習</t>
  </si>
  <si>
    <t>年</t>
  </si>
  <si>
    <t>健</t>
  </si>
  <si>
    <t>科</t>
  </si>
  <si>
    <t>導</t>
  </si>
  <si>
    <t>児</t>
  </si>
  <si>
    <t>教</t>
    <rPh sb="0" eb="1">
      <t>キョウ</t>
    </rPh>
    <phoneticPr fontId="4"/>
  </si>
  <si>
    <t>助</t>
  </si>
  <si>
    <t>主</t>
  </si>
  <si>
    <t>代</t>
  </si>
  <si>
    <t>諭</t>
    <rPh sb="0" eb="1">
      <t>ユ</t>
    </rPh>
    <phoneticPr fontId="4"/>
  </si>
  <si>
    <t>手</t>
  </si>
  <si>
    <t>任</t>
  </si>
  <si>
    <t>業</t>
  </si>
  <si>
    <t>替</t>
  </si>
  <si>
    <t>全</t>
  </si>
  <si>
    <t>道</t>
  </si>
  <si>
    <t>公立計</t>
    <phoneticPr fontId="4"/>
  </si>
  <si>
    <t>私立計</t>
    <phoneticPr fontId="4"/>
  </si>
  <si>
    <t>公立全日制</t>
    <rPh sb="0" eb="1">
      <t>コウ</t>
    </rPh>
    <phoneticPr fontId="4"/>
  </si>
  <si>
    <t>公立定時制</t>
    <phoneticPr fontId="4"/>
  </si>
  <si>
    <t>道 立 計</t>
  </si>
  <si>
    <t xml:space="preserve">  全 日 制</t>
  </si>
  <si>
    <t>普通</t>
  </si>
  <si>
    <t xml:space="preserve">  単    置</t>
    <phoneticPr fontId="4"/>
  </si>
  <si>
    <t>農業</t>
  </si>
  <si>
    <t>道立高等学校</t>
    <rPh sb="0" eb="2">
      <t>ドウリツ</t>
    </rPh>
    <rPh sb="2" eb="4">
      <t>コウトウ</t>
    </rPh>
    <rPh sb="4" eb="6">
      <t>ガッコウ</t>
    </rPh>
    <phoneticPr fontId="4"/>
  </si>
  <si>
    <t>工業</t>
  </si>
  <si>
    <t xml:space="preserve">  全　  定</t>
    <phoneticPr fontId="4"/>
  </si>
  <si>
    <t>商業</t>
  </si>
  <si>
    <t xml:space="preserve">  併　  置</t>
    <phoneticPr fontId="4"/>
  </si>
  <si>
    <t>水産</t>
  </si>
  <si>
    <t>家庭</t>
  </si>
  <si>
    <t xml:space="preserve">  定  　通</t>
    <phoneticPr fontId="4"/>
  </si>
  <si>
    <t>看護</t>
  </si>
  <si>
    <t xml:space="preserve">  併  　置</t>
    <phoneticPr fontId="4"/>
  </si>
  <si>
    <t>福祉</t>
    <rPh sb="0" eb="2">
      <t>フクシ</t>
    </rPh>
    <phoneticPr fontId="4"/>
  </si>
  <si>
    <t>理数</t>
  </si>
  <si>
    <t>体育</t>
  </si>
  <si>
    <t>総合</t>
  </si>
  <si>
    <t xml:space="preserve">  全  　定</t>
    <phoneticPr fontId="4"/>
  </si>
  <si>
    <t xml:space="preserve">  定 　 通</t>
    <phoneticPr fontId="4"/>
  </si>
  <si>
    <t xml:space="preserve">  併 　 置</t>
    <phoneticPr fontId="4"/>
  </si>
  <si>
    <t>市町村立計</t>
  </si>
  <si>
    <t>市町村立高等学校</t>
    <rPh sb="0" eb="3">
      <t>シチョウソン</t>
    </rPh>
    <rPh sb="3" eb="4">
      <t>リツ</t>
    </rPh>
    <rPh sb="4" eb="6">
      <t>コウトウ</t>
    </rPh>
    <rPh sb="6" eb="8">
      <t>ガッコウ</t>
    </rPh>
    <phoneticPr fontId="5"/>
  </si>
  <si>
    <t>定 時 制</t>
    <rPh sb="0" eb="1">
      <t>サダム</t>
    </rPh>
    <rPh sb="2" eb="3">
      <t>ジ</t>
    </rPh>
    <rPh sb="4" eb="5">
      <t>セイ</t>
    </rPh>
    <phoneticPr fontId="4"/>
  </si>
  <si>
    <t xml:space="preserve">  全    定</t>
    <phoneticPr fontId="4"/>
  </si>
  <si>
    <t>総合</t>
    <rPh sb="0" eb="2">
      <t>ソウゴウ</t>
    </rPh>
    <phoneticPr fontId="4"/>
  </si>
  <si>
    <t xml:space="preserve">  併    置</t>
    <phoneticPr fontId="4"/>
  </si>
  <si>
    <t>（注）１　学校数・・・全定併置校については全日制、定時制それぞれに計上した。なお、「全道計」欄については実学校数としてある。</t>
    <rPh sb="11" eb="12">
      <t>ゼン</t>
    </rPh>
    <rPh sb="12" eb="13">
      <t>テイ</t>
    </rPh>
    <rPh sb="13" eb="15">
      <t>ヘイチ</t>
    </rPh>
    <rPh sb="15" eb="16">
      <t>コウ</t>
    </rPh>
    <rPh sb="21" eb="24">
      <t>ゼンニチセイ</t>
    </rPh>
    <rPh sb="25" eb="28">
      <t>テイジセイ</t>
    </rPh>
    <rPh sb="33" eb="35">
      <t>ケイジョウ</t>
    </rPh>
    <rPh sb="42" eb="44">
      <t>ゼンドウ</t>
    </rPh>
    <rPh sb="44" eb="45">
      <t>ケイ</t>
    </rPh>
    <rPh sb="46" eb="47">
      <t>ラン</t>
    </rPh>
    <rPh sb="52" eb="53">
      <t>ジツ</t>
    </rPh>
    <rPh sb="53" eb="55">
      <t>ガッコウ</t>
    </rPh>
    <rPh sb="55" eb="56">
      <t>スウ</t>
    </rPh>
    <phoneticPr fontId="4"/>
  </si>
  <si>
    <t>　　　２　専攻科の生徒数は含まない。</t>
    <phoneticPr fontId="4"/>
  </si>
  <si>
    <t>高　　　　　等　　　　　学　　　　　校　　　　　小　　　　　学　　　　　科　　　　　別　　　　　生　　　　　徒　　　　　数</t>
    <phoneticPr fontId="11"/>
  </si>
  <si>
    <t>大   学   科</t>
    <phoneticPr fontId="11"/>
  </si>
  <si>
    <t>小   学   科</t>
    <phoneticPr fontId="11"/>
  </si>
  <si>
    <t>全　　　　　　　　　　　　　　　　　　　日　　　　　　　　　　　　　　　　　　　制</t>
    <phoneticPr fontId="11"/>
  </si>
  <si>
    <t>定　　　　　　　　　　　　　　　　　　　　　　　　時　　　　　　　　　　　　　　　　　　　　　　　　制</t>
    <phoneticPr fontId="11"/>
  </si>
  <si>
    <t>専　攻　科</t>
  </si>
  <si>
    <t>合　計</t>
    <phoneticPr fontId="11"/>
  </si>
  <si>
    <t>１　 年</t>
    <rPh sb="3" eb="4">
      <t>ネン</t>
    </rPh>
    <phoneticPr fontId="11"/>
  </si>
  <si>
    <t>２ 　年</t>
    <rPh sb="3" eb="4">
      <t>ネン</t>
    </rPh>
    <phoneticPr fontId="11"/>
  </si>
  <si>
    <t>３　 年</t>
    <phoneticPr fontId="11"/>
  </si>
  <si>
    <t>合 　計</t>
    <phoneticPr fontId="11"/>
  </si>
  <si>
    <t>２　 年</t>
    <rPh sb="3" eb="4">
      <t>ネン</t>
    </rPh>
    <phoneticPr fontId="11"/>
  </si>
  <si>
    <t>　３ 　年</t>
    <rPh sb="4" eb="5">
      <t>ネン</t>
    </rPh>
    <phoneticPr fontId="11"/>
  </si>
  <si>
    <t>４ 　年</t>
    <rPh sb="3" eb="4">
      <t>ネン</t>
    </rPh>
    <phoneticPr fontId="11"/>
  </si>
  <si>
    <t>学
校
数</t>
    <phoneticPr fontId="11"/>
  </si>
  <si>
    <t>計</t>
    <phoneticPr fontId="11"/>
  </si>
  <si>
    <t>普通科</t>
  </si>
  <si>
    <t>総合学科</t>
  </si>
  <si>
    <t>「合計」欄の学校数は実学校数であり、「学科」欄の学校数は当該学科を有する学校数である。</t>
  </si>
  <si>
    <t>区分</t>
    <rPh sb="0" eb="2">
      <t>クブン</t>
    </rPh>
    <phoneticPr fontId="8"/>
  </si>
  <si>
    <t>小学校</t>
    <rPh sb="1" eb="3">
      <t>ガッコウ</t>
    </rPh>
    <phoneticPr fontId="8"/>
  </si>
  <si>
    <t>中学校</t>
    <rPh sb="0" eb="1">
      <t>チュウ</t>
    </rPh>
    <rPh sb="1" eb="3">
      <t>ガッコウ</t>
    </rPh>
    <phoneticPr fontId="8"/>
  </si>
  <si>
    <t>町村・市</t>
    <rPh sb="0" eb="2">
      <t>チョウソン</t>
    </rPh>
    <rPh sb="3" eb="4">
      <t>シ</t>
    </rPh>
    <phoneticPr fontId="8"/>
  </si>
  <si>
    <t>特別地</t>
  </si>
  <si>
    <t>準へき地</t>
  </si>
  <si>
    <t>１級地</t>
  </si>
  <si>
    <t>２級地</t>
  </si>
  <si>
    <t>３級地</t>
  </si>
  <si>
    <t>４級地</t>
  </si>
  <si>
    <t>５級地</t>
  </si>
  <si>
    <t>石狩</t>
    <rPh sb="0" eb="2">
      <t>イシカリ</t>
    </rPh>
    <phoneticPr fontId="9"/>
  </si>
  <si>
    <t>後志</t>
    <phoneticPr fontId="9"/>
  </si>
  <si>
    <t>胆振</t>
    <phoneticPr fontId="9"/>
  </si>
  <si>
    <t>日高</t>
    <phoneticPr fontId="9"/>
  </si>
  <si>
    <t>渡島</t>
    <rPh sb="0" eb="2">
      <t>オシマ</t>
    </rPh>
    <phoneticPr fontId="9"/>
  </si>
  <si>
    <t>檜山</t>
    <rPh sb="0" eb="2">
      <t>ヒヤマ</t>
    </rPh>
    <phoneticPr fontId="9"/>
  </si>
  <si>
    <t>上川</t>
    <rPh sb="0" eb="2">
      <t>カミカワ</t>
    </rPh>
    <phoneticPr fontId="9"/>
  </si>
  <si>
    <t>留萌</t>
    <rPh sb="0" eb="2">
      <t>ルモイ</t>
    </rPh>
    <phoneticPr fontId="9"/>
  </si>
  <si>
    <t>宗谷</t>
    <rPh sb="0" eb="2">
      <t>ソウヤ</t>
    </rPh>
    <phoneticPr fontId="9"/>
  </si>
  <si>
    <t>オホーツク</t>
    <phoneticPr fontId="9"/>
  </si>
  <si>
    <t>十勝</t>
  </si>
  <si>
    <t>釧路</t>
  </si>
  <si>
    <t>根室</t>
  </si>
  <si>
    <t>夕張市</t>
  </si>
  <si>
    <t>岩見沢市</t>
  </si>
  <si>
    <t>深川市</t>
  </si>
  <si>
    <t>江別市</t>
  </si>
  <si>
    <t>千歳市</t>
  </si>
  <si>
    <t>石狩市</t>
  </si>
  <si>
    <t>室蘭市</t>
  </si>
  <si>
    <t>伊達市</t>
  </si>
  <si>
    <t>函館市</t>
  </si>
  <si>
    <t>上　　川</t>
    <rPh sb="0" eb="4">
      <t>カミカワ</t>
    </rPh>
    <phoneticPr fontId="8"/>
  </si>
  <si>
    <t>旭川市</t>
  </si>
  <si>
    <t>士別市</t>
  </si>
  <si>
    <t>名寄市</t>
  </si>
  <si>
    <t>富良野市</t>
  </si>
  <si>
    <t>留萌</t>
  </si>
  <si>
    <t>留萌市</t>
  </si>
  <si>
    <t>宗谷</t>
  </si>
  <si>
    <t>稚内市</t>
  </si>
  <si>
    <t>北見市</t>
  </si>
  <si>
    <t>網走市</t>
  </si>
  <si>
    <t>紋別市</t>
  </si>
  <si>
    <t>帯広市</t>
  </si>
  <si>
    <t>釧路市</t>
  </si>
  <si>
    <t>根室市</t>
  </si>
  <si>
    <t>小・中学校、義務教育学校における「へき地級地」欄</t>
    <rPh sb="6" eb="8">
      <t>ギム</t>
    </rPh>
    <rPh sb="8" eb="10">
      <t>キョウイク</t>
    </rPh>
    <rPh sb="10" eb="12">
      <t>ガッコウ</t>
    </rPh>
    <phoneticPr fontId="5"/>
  </si>
  <si>
    <t>小・中学校、義務教育学校における「特別支援学級（再掲の種別）」欄</t>
    <rPh sb="3" eb="5">
      <t>ガッコウ</t>
    </rPh>
    <rPh sb="6" eb="8">
      <t>ギム</t>
    </rPh>
    <rPh sb="8" eb="10">
      <t>キョウイク</t>
    </rPh>
    <rPh sb="17" eb="19">
      <t>トクベツ</t>
    </rPh>
    <rPh sb="19" eb="21">
      <t>シエン</t>
    </rPh>
    <phoneticPr fontId="9"/>
  </si>
  <si>
    <t>小・中学校、義務教育学校における「その他」欄</t>
    <rPh sb="6" eb="8">
      <t>ギム</t>
    </rPh>
    <rPh sb="8" eb="10">
      <t>キョウイク</t>
    </rPh>
    <rPh sb="10" eb="12">
      <t>ガッコウ</t>
    </rPh>
    <phoneticPr fontId="9"/>
  </si>
  <si>
    <t>義務教育学校</t>
    <rPh sb="0" eb="2">
      <t>ギム</t>
    </rPh>
    <rPh sb="2" eb="4">
      <t>キョウイク</t>
    </rPh>
    <rPh sb="4" eb="6">
      <t>ガッコウ</t>
    </rPh>
    <phoneticPr fontId="8"/>
  </si>
  <si>
    <t>公立</t>
    <rPh sb="0" eb="1">
      <t>コウ</t>
    </rPh>
    <rPh sb="1" eb="2">
      <t>リツ</t>
    </rPh>
    <phoneticPr fontId="4"/>
  </si>
  <si>
    <t>司</t>
    <rPh sb="0" eb="1">
      <t>シ</t>
    </rPh>
    <phoneticPr fontId="5"/>
  </si>
  <si>
    <t>書</t>
    <rPh sb="0" eb="1">
      <t>ショ</t>
    </rPh>
    <phoneticPr fontId="5"/>
  </si>
  <si>
    <t>教</t>
    <rPh sb="0" eb="1">
      <t>キョウ</t>
    </rPh>
    <phoneticPr fontId="5"/>
  </si>
  <si>
    <t>諭</t>
    <rPh sb="0" eb="1">
      <t>ユ</t>
    </rPh>
    <phoneticPr fontId="5"/>
  </si>
  <si>
    <t>区　　　　分</t>
    <phoneticPr fontId="8"/>
  </si>
  <si>
    <t>導</t>
    <phoneticPr fontId="8"/>
  </si>
  <si>
    <t>全道計</t>
    <phoneticPr fontId="8"/>
  </si>
  <si>
    <t>国立計</t>
    <phoneticPr fontId="8"/>
  </si>
  <si>
    <t>私立計</t>
    <phoneticPr fontId="8"/>
  </si>
  <si>
    <t>(参考)過去５か年間の推移</t>
    <phoneticPr fontId="8"/>
  </si>
  <si>
    <t>本　　　　　務　　　　　教　　　　　員　　　　　数</t>
    <phoneticPr fontId="8"/>
  </si>
  <si>
    <t>本　務　職　員　数</t>
    <phoneticPr fontId="8"/>
  </si>
  <si>
    <t>修　了　者　数</t>
    <phoneticPr fontId="8"/>
  </si>
  <si>
    <t>公立計</t>
    <phoneticPr fontId="8"/>
  </si>
  <si>
    <t>本務職員数</t>
    <phoneticPr fontId="8"/>
  </si>
  <si>
    <t>区　　　　分</t>
    <phoneticPr fontId="8"/>
  </si>
  <si>
    <t>公立計</t>
    <phoneticPr fontId="8"/>
  </si>
  <si>
    <t>特別地</t>
    <phoneticPr fontId="5"/>
  </si>
  <si>
    <t>1,000 ～</t>
    <phoneticPr fontId="5"/>
  </si>
  <si>
    <t>1,100 ～</t>
    <phoneticPr fontId="5"/>
  </si>
  <si>
    <t>1,200 ～</t>
    <phoneticPr fontId="5"/>
  </si>
  <si>
    <t>1,300 ～</t>
    <phoneticPr fontId="5"/>
  </si>
  <si>
    <t xml:space="preserve">  900 ～</t>
    <phoneticPr fontId="5"/>
  </si>
  <si>
    <t xml:space="preserve">  800 ～</t>
    <phoneticPr fontId="8"/>
  </si>
  <si>
    <t xml:space="preserve">  700 ～</t>
    <phoneticPr fontId="5"/>
  </si>
  <si>
    <t xml:space="preserve">  600 ～</t>
    <phoneticPr fontId="5"/>
  </si>
  <si>
    <t xml:space="preserve"> 999</t>
    <phoneticPr fontId="5"/>
  </si>
  <si>
    <t xml:space="preserve"> 1,099</t>
    <phoneticPr fontId="5"/>
  </si>
  <si>
    <t xml:space="preserve"> 1,199</t>
    <phoneticPr fontId="5"/>
  </si>
  <si>
    <t xml:space="preserve"> 1,299</t>
    <phoneticPr fontId="5"/>
  </si>
  <si>
    <t xml:space="preserve"> 1,399</t>
    <phoneticPr fontId="5"/>
  </si>
  <si>
    <t>合　　　　　　　計</t>
    <rPh sb="0" eb="1">
      <t>ゴウ</t>
    </rPh>
    <rPh sb="8" eb="9">
      <t>ケイ</t>
    </rPh>
    <phoneticPr fontId="8"/>
  </si>
  <si>
    <t>1,400 ～</t>
    <phoneticPr fontId="5"/>
  </si>
  <si>
    <t xml:space="preserve"> 1,499</t>
    <phoneticPr fontId="5"/>
  </si>
  <si>
    <t>500 ～</t>
    <phoneticPr fontId="5"/>
  </si>
  <si>
    <t>主幹保育
教諭</t>
    <rPh sb="0" eb="1">
      <t>シュ</t>
    </rPh>
    <rPh sb="1" eb="2">
      <t>カン</t>
    </rPh>
    <rPh sb="2" eb="4">
      <t>ホイク</t>
    </rPh>
    <rPh sb="5" eb="7">
      <t>キョウユ</t>
    </rPh>
    <phoneticPr fontId="8"/>
  </si>
  <si>
    <t>指導保育
教諭</t>
    <rPh sb="0" eb="2">
      <t>シドウ</t>
    </rPh>
    <rPh sb="2" eb="4">
      <t>ホイク</t>
    </rPh>
    <rPh sb="5" eb="7">
      <t>キョウユ</t>
    </rPh>
    <phoneticPr fontId="8"/>
  </si>
  <si>
    <t>(31)</t>
    <phoneticPr fontId="5"/>
  </si>
  <si>
    <t>(1)</t>
    <phoneticPr fontId="5"/>
  </si>
  <si>
    <t>(協力校32校)</t>
    <rPh sb="1" eb="3">
      <t>キョウリョク</t>
    </rPh>
    <rPh sb="3" eb="4">
      <t>コウ</t>
    </rPh>
    <rPh sb="6" eb="7">
      <t>コウ</t>
    </rPh>
    <phoneticPr fontId="5"/>
  </si>
  <si>
    <t>(6)</t>
    <phoneticPr fontId="5"/>
  </si>
  <si>
    <t>(2)</t>
    <phoneticPr fontId="5"/>
  </si>
  <si>
    <t xml:space="preserve"> 及び北海道の調査情報を参考とした。</t>
    <rPh sb="1" eb="2">
      <t>オヨ</t>
    </rPh>
    <rPh sb="3" eb="6">
      <t>ホッカイドウ</t>
    </rPh>
    <rPh sb="7" eb="9">
      <t>チョウサ</t>
    </rPh>
    <rPh sb="9" eb="11">
      <t>ジョウホウ</t>
    </rPh>
    <rPh sb="12" eb="14">
      <t>サンコウ</t>
    </rPh>
    <phoneticPr fontId="8"/>
  </si>
  <si>
    <t>30
(2018)</t>
  </si>
  <si>
    <t>管内計</t>
    <rPh sb="0" eb="2">
      <t>カンナイ</t>
    </rPh>
    <phoneticPr fontId="9"/>
  </si>
  <si>
    <t>30
(2018)</t>
    <phoneticPr fontId="5"/>
  </si>
  <si>
    <t>へき地指定学校数（公立）</t>
    <rPh sb="9" eb="11">
      <t>コウリツ</t>
    </rPh>
    <phoneticPr fontId="8"/>
  </si>
  <si>
    <t>特別支援学校
の
専攻科</t>
    <rPh sb="0" eb="2">
      <t>トクベツ</t>
    </rPh>
    <rPh sb="2" eb="4">
      <t>シエン</t>
    </rPh>
    <rPh sb="4" eb="6">
      <t>ガッコウ</t>
    </rPh>
    <rPh sb="9" eb="12">
      <t>センコウカ</t>
    </rPh>
    <phoneticPr fontId="5"/>
  </si>
  <si>
    <t>オホーツク</t>
    <phoneticPr fontId="5"/>
  </si>
  <si>
    <t>石狩</t>
    <rPh sb="0" eb="1">
      <t>イシ</t>
    </rPh>
    <rPh sb="1" eb="2">
      <t>カリ</t>
    </rPh>
    <phoneticPr fontId="9"/>
  </si>
  <si>
    <t>市計(再掲)</t>
    <rPh sb="3" eb="5">
      <t>サイケイ</t>
    </rPh>
    <phoneticPr fontId="9"/>
  </si>
  <si>
    <t>そ警用
の備務
他員員</t>
    <rPh sb="1" eb="2">
      <t>ケイ</t>
    </rPh>
    <rPh sb="2" eb="3">
      <t>ヨウ</t>
    </rPh>
    <rPh sb="5" eb="6">
      <t>ビ</t>
    </rPh>
    <rPh sb="6" eb="7">
      <t>ム</t>
    </rPh>
    <rPh sb="8" eb="9">
      <t>ホカ</t>
    </rPh>
    <rPh sb="9" eb="10">
      <t>イン</t>
    </rPh>
    <rPh sb="10" eb="11">
      <t>イン</t>
    </rPh>
    <phoneticPr fontId="9"/>
  </si>
  <si>
    <t>館学</t>
    <phoneticPr fontId="4"/>
  </si>
  <si>
    <t>事校</t>
    <rPh sb="1" eb="2">
      <t>コウ</t>
    </rPh>
    <phoneticPr fontId="4"/>
  </si>
  <si>
    <t>務図</t>
    <rPh sb="1" eb="2">
      <t>ズ</t>
    </rPh>
    <phoneticPr fontId="4"/>
  </si>
  <si>
    <t>員書</t>
    <rPh sb="1" eb="2">
      <t>ショ</t>
    </rPh>
    <phoneticPr fontId="4"/>
  </si>
  <si>
    <t>主生</t>
    <rPh sb="0" eb="1">
      <t>シュ</t>
    </rPh>
    <phoneticPr fontId="4"/>
  </si>
  <si>
    <t>　徒</t>
    <phoneticPr fontId="5"/>
  </si>
  <si>
    <t>　指</t>
  </si>
  <si>
    <t>　指</t>
    <phoneticPr fontId="5"/>
  </si>
  <si>
    <t>事導</t>
    <rPh sb="1" eb="2">
      <t>ドウ</t>
    </rPh>
    <phoneticPr fontId="4"/>
  </si>
  <si>
    <t>主進</t>
    <rPh sb="0" eb="1">
      <t>シュ</t>
    </rPh>
    <rPh sb="1" eb="2">
      <t>シン</t>
    </rPh>
    <phoneticPr fontId="4"/>
  </si>
  <si>
    <t>　路</t>
    <rPh sb="1" eb="2">
      <t>ロ</t>
    </rPh>
    <phoneticPr fontId="5"/>
  </si>
  <si>
    <t>代育</t>
    <rPh sb="0" eb="1">
      <t>ダイ</t>
    </rPh>
    <phoneticPr fontId="4"/>
  </si>
  <si>
    <t>　児</t>
    <phoneticPr fontId="5"/>
  </si>
  <si>
    <t>　休</t>
    <phoneticPr fontId="5"/>
  </si>
  <si>
    <t>替業</t>
    <rPh sb="1" eb="2">
      <t>ギョウ</t>
    </rPh>
    <phoneticPr fontId="4"/>
  </si>
  <si>
    <t>教育・保育
補助員</t>
    <rPh sb="0" eb="2">
      <t>キョウイク</t>
    </rPh>
    <rPh sb="3" eb="5">
      <t>ホイク</t>
    </rPh>
    <rPh sb="6" eb="9">
      <t>ホジョイン</t>
    </rPh>
    <phoneticPr fontId="5"/>
  </si>
  <si>
    <t>助</t>
    <rPh sb="0" eb="1">
      <t>ジョ</t>
    </rPh>
    <phoneticPr fontId="5"/>
  </si>
  <si>
    <t>教</t>
    <rPh sb="0" eb="1">
      <t>キョウ</t>
    </rPh>
    <phoneticPr fontId="5"/>
  </si>
  <si>
    <r>
      <rPr>
        <b/>
        <sz val="9.5"/>
        <rFont val="メイリオ"/>
        <family val="3"/>
        <charset val="128"/>
      </rPr>
      <t>31・令和元年度</t>
    </r>
    <r>
      <rPr>
        <b/>
        <sz val="10"/>
        <rFont val="メイリオ"/>
        <family val="3"/>
        <charset val="128"/>
      </rPr>
      <t xml:space="preserve">
</t>
    </r>
    <r>
      <rPr>
        <b/>
        <sz val="11"/>
        <rFont val="メイリオ"/>
        <family val="3"/>
        <charset val="128"/>
      </rPr>
      <t>(2019)</t>
    </r>
    <rPh sb="3" eb="5">
      <t>レイワ</t>
    </rPh>
    <rPh sb="5" eb="8">
      <t>ガンネンド</t>
    </rPh>
    <phoneticPr fontId="5"/>
  </si>
  <si>
    <t>2
(2020)</t>
    <phoneticPr fontId="5"/>
  </si>
  <si>
    <t>養護助教諭</t>
    <rPh sb="0" eb="2">
      <t>ヨウゴ</t>
    </rPh>
    <rPh sb="2" eb="5">
      <t>ジョキョウユ</t>
    </rPh>
    <phoneticPr fontId="5"/>
  </si>
  <si>
    <t>区      分</t>
    <phoneticPr fontId="5"/>
  </si>
  <si>
    <t>31・令和元年度
(2019)</t>
    <rPh sb="3" eb="5">
      <t>レイワ</t>
    </rPh>
    <rPh sb="5" eb="8">
      <t>ガンネンド</t>
    </rPh>
    <phoneticPr fontId="5"/>
  </si>
  <si>
    <t>２
(2020)</t>
    <phoneticPr fontId="5"/>
  </si>
  <si>
    <t>合　　　　　　　計</t>
    <phoneticPr fontId="25"/>
  </si>
  <si>
    <t>専門教育を主とする学科</t>
    <rPh sb="0" eb="2">
      <t>センモン</t>
    </rPh>
    <rPh sb="2" eb="4">
      <t>キョウイク</t>
    </rPh>
    <rPh sb="5" eb="6">
      <t>シュ</t>
    </rPh>
    <rPh sb="9" eb="11">
      <t>ガッカ</t>
    </rPh>
    <phoneticPr fontId="11"/>
  </si>
  <si>
    <t>農業学科</t>
    <rPh sb="1" eb="2">
      <t>ギョウ</t>
    </rPh>
    <rPh sb="2" eb="4">
      <t>ガッカ</t>
    </rPh>
    <phoneticPr fontId="11"/>
  </si>
  <si>
    <t>農業関係</t>
    <rPh sb="0" eb="2">
      <t>ノウギョウ</t>
    </rPh>
    <rPh sb="2" eb="4">
      <t>カンケイ</t>
    </rPh>
    <phoneticPr fontId="25"/>
  </si>
  <si>
    <t>園芸関係</t>
    <rPh sb="0" eb="2">
      <t>エンゲイ</t>
    </rPh>
    <rPh sb="2" eb="4">
      <t>カンケイ</t>
    </rPh>
    <phoneticPr fontId="25"/>
  </si>
  <si>
    <t>畜産関係</t>
    <rPh sb="0" eb="2">
      <t>チクサン</t>
    </rPh>
    <rPh sb="2" eb="4">
      <t>カンケイ</t>
    </rPh>
    <phoneticPr fontId="25"/>
  </si>
  <si>
    <t>食品化学関係</t>
    <rPh sb="0" eb="2">
      <t>ショクヒン</t>
    </rPh>
    <rPh sb="2" eb="4">
      <t>カガク</t>
    </rPh>
    <rPh sb="4" eb="6">
      <t>カンケイ</t>
    </rPh>
    <phoneticPr fontId="25"/>
  </si>
  <si>
    <t>農業土木関係</t>
    <rPh sb="0" eb="2">
      <t>ノウギョウ</t>
    </rPh>
    <rPh sb="2" eb="4">
      <t>ドボク</t>
    </rPh>
    <rPh sb="4" eb="6">
      <t>カンケイ</t>
    </rPh>
    <phoneticPr fontId="25"/>
  </si>
  <si>
    <t>農業機械関係</t>
    <rPh sb="0" eb="2">
      <t>ノウギョウ</t>
    </rPh>
    <rPh sb="2" eb="4">
      <t>キカイ</t>
    </rPh>
    <rPh sb="4" eb="6">
      <t>カンケイ</t>
    </rPh>
    <phoneticPr fontId="25"/>
  </si>
  <si>
    <t>造園関係</t>
    <rPh sb="0" eb="2">
      <t>ゾウエン</t>
    </rPh>
    <rPh sb="2" eb="4">
      <t>カンケイ</t>
    </rPh>
    <phoneticPr fontId="25"/>
  </si>
  <si>
    <t>林業関係</t>
    <rPh sb="0" eb="2">
      <t>リンギョウ</t>
    </rPh>
    <rPh sb="2" eb="4">
      <t>カンケイ</t>
    </rPh>
    <phoneticPr fontId="25"/>
  </si>
  <si>
    <t>生活科学関係</t>
    <rPh sb="0" eb="2">
      <t>セイカツ</t>
    </rPh>
    <rPh sb="2" eb="4">
      <t>カガク</t>
    </rPh>
    <rPh sb="4" eb="6">
      <t>カンケイ</t>
    </rPh>
    <phoneticPr fontId="25"/>
  </si>
  <si>
    <t>農業経済関係</t>
    <rPh sb="0" eb="2">
      <t>ノウギョウ</t>
    </rPh>
    <rPh sb="2" eb="4">
      <t>ケイザイ</t>
    </rPh>
    <rPh sb="4" eb="6">
      <t>カンケイ</t>
    </rPh>
    <phoneticPr fontId="25"/>
  </si>
  <si>
    <t>生物工学関係</t>
    <rPh sb="0" eb="2">
      <t>セイブツ</t>
    </rPh>
    <rPh sb="2" eb="4">
      <t>コウガク</t>
    </rPh>
    <rPh sb="4" eb="6">
      <t>カンケイ</t>
    </rPh>
    <phoneticPr fontId="25"/>
  </si>
  <si>
    <t>その他(農業)</t>
    <rPh sb="2" eb="3">
      <t>タ</t>
    </rPh>
    <rPh sb="4" eb="6">
      <t>ノウギョウ</t>
    </rPh>
    <phoneticPr fontId="25"/>
  </si>
  <si>
    <t>工業学科</t>
    <rPh sb="0" eb="2">
      <t>コウギョウ</t>
    </rPh>
    <rPh sb="2" eb="4">
      <t>ガッカ</t>
    </rPh>
    <phoneticPr fontId="11"/>
  </si>
  <si>
    <t>機械関係</t>
    <rPh sb="0" eb="2">
      <t>キカイ</t>
    </rPh>
    <rPh sb="2" eb="4">
      <t>カンケイ</t>
    </rPh>
    <phoneticPr fontId="25"/>
  </si>
  <si>
    <t>自動車関係</t>
    <rPh sb="0" eb="3">
      <t>ジドウシャ</t>
    </rPh>
    <rPh sb="3" eb="5">
      <t>カンケイ</t>
    </rPh>
    <phoneticPr fontId="25"/>
  </si>
  <si>
    <t>造船関係</t>
    <rPh sb="0" eb="2">
      <t>ゾウセン</t>
    </rPh>
    <rPh sb="2" eb="4">
      <t>カンケイ</t>
    </rPh>
    <phoneticPr fontId="25"/>
  </si>
  <si>
    <t>電気関係</t>
    <rPh sb="0" eb="2">
      <t>デンキ</t>
    </rPh>
    <rPh sb="2" eb="4">
      <t>カンケイ</t>
    </rPh>
    <phoneticPr fontId="25"/>
  </si>
  <si>
    <t>電子関係</t>
    <rPh sb="0" eb="2">
      <t>デンシ</t>
    </rPh>
    <rPh sb="2" eb="4">
      <t>カンケイ</t>
    </rPh>
    <phoneticPr fontId="25"/>
  </si>
  <si>
    <t>情報技術関係</t>
    <rPh sb="0" eb="2">
      <t>ジョウホウ</t>
    </rPh>
    <rPh sb="2" eb="4">
      <t>ギジュツ</t>
    </rPh>
    <rPh sb="4" eb="6">
      <t>カンケイ</t>
    </rPh>
    <phoneticPr fontId="25"/>
  </si>
  <si>
    <t>建築関係</t>
    <rPh sb="0" eb="2">
      <t>ケンチク</t>
    </rPh>
    <rPh sb="2" eb="4">
      <t>カンケイ</t>
    </rPh>
    <phoneticPr fontId="25"/>
  </si>
  <si>
    <t>設備工業関係</t>
    <rPh sb="0" eb="2">
      <t>セツビ</t>
    </rPh>
    <rPh sb="2" eb="4">
      <t>コウギョウ</t>
    </rPh>
    <rPh sb="4" eb="6">
      <t>カンケイ</t>
    </rPh>
    <phoneticPr fontId="25"/>
  </si>
  <si>
    <t>土木関係</t>
    <rPh sb="0" eb="2">
      <t>ドボク</t>
    </rPh>
    <rPh sb="2" eb="4">
      <t>カンケイ</t>
    </rPh>
    <phoneticPr fontId="25"/>
  </si>
  <si>
    <t>地質工学関係</t>
    <rPh sb="0" eb="2">
      <t>チシツ</t>
    </rPh>
    <rPh sb="2" eb="4">
      <t>コウガク</t>
    </rPh>
    <rPh sb="4" eb="6">
      <t>カンケイ</t>
    </rPh>
    <phoneticPr fontId="25"/>
  </si>
  <si>
    <t>化学工業関係</t>
    <rPh sb="0" eb="2">
      <t>カガク</t>
    </rPh>
    <rPh sb="2" eb="4">
      <t>コウギョウ</t>
    </rPh>
    <rPh sb="4" eb="6">
      <t>カンケイ</t>
    </rPh>
    <phoneticPr fontId="25"/>
  </si>
  <si>
    <t>化学工学関係</t>
    <rPh sb="0" eb="2">
      <t>カガク</t>
    </rPh>
    <rPh sb="2" eb="4">
      <t>コウガク</t>
    </rPh>
    <rPh sb="4" eb="6">
      <t>カンケイ</t>
    </rPh>
    <phoneticPr fontId="25"/>
  </si>
  <si>
    <t>色染化学関係</t>
    <rPh sb="0" eb="1">
      <t>シキ</t>
    </rPh>
    <rPh sb="1" eb="2">
      <t>セン</t>
    </rPh>
    <rPh sb="2" eb="4">
      <t>カガク</t>
    </rPh>
    <rPh sb="4" eb="6">
      <t>カンケイ</t>
    </rPh>
    <phoneticPr fontId="25"/>
  </si>
  <si>
    <t>電子機械関係</t>
    <rPh sb="0" eb="2">
      <t>デンシ</t>
    </rPh>
    <rPh sb="2" eb="4">
      <t>キカイ</t>
    </rPh>
    <rPh sb="4" eb="6">
      <t>カンケイ</t>
    </rPh>
    <phoneticPr fontId="25"/>
  </si>
  <si>
    <t>材料技術関係</t>
    <rPh sb="0" eb="2">
      <t>ザイリョウ</t>
    </rPh>
    <rPh sb="2" eb="4">
      <t>ギジュツ</t>
    </rPh>
    <rPh sb="4" eb="6">
      <t>カンケイ</t>
    </rPh>
    <phoneticPr fontId="25"/>
  </si>
  <si>
    <t>セラミック関係</t>
    <rPh sb="5" eb="7">
      <t>カンケイ</t>
    </rPh>
    <phoneticPr fontId="25"/>
  </si>
  <si>
    <t>繊維関係</t>
    <rPh sb="0" eb="2">
      <t>センイ</t>
    </rPh>
    <rPh sb="2" eb="4">
      <t>カンケイ</t>
    </rPh>
    <phoneticPr fontId="25"/>
  </si>
  <si>
    <t>インテリア関係</t>
    <rPh sb="5" eb="7">
      <t>カンケイ</t>
    </rPh>
    <phoneticPr fontId="25"/>
  </si>
  <si>
    <t>デザイン関係</t>
    <rPh sb="4" eb="6">
      <t>カンケイ</t>
    </rPh>
    <phoneticPr fontId="25"/>
  </si>
  <si>
    <t>印刷関係</t>
    <rPh sb="0" eb="2">
      <t>インサツ</t>
    </rPh>
    <rPh sb="2" eb="4">
      <t>カンケイ</t>
    </rPh>
    <phoneticPr fontId="25"/>
  </si>
  <si>
    <t>薬業関係</t>
    <rPh sb="0" eb="2">
      <t>ヤクギョウ</t>
    </rPh>
    <rPh sb="2" eb="4">
      <t>カンケイ</t>
    </rPh>
    <phoneticPr fontId="25"/>
  </si>
  <si>
    <t>航空関係</t>
    <rPh sb="0" eb="2">
      <t>コウクウ</t>
    </rPh>
    <rPh sb="2" eb="4">
      <t>カンケイ</t>
    </rPh>
    <phoneticPr fontId="25"/>
  </si>
  <si>
    <t>その他(工業)</t>
    <rPh sb="2" eb="3">
      <t>タ</t>
    </rPh>
    <rPh sb="4" eb="6">
      <t>コウギョウ</t>
    </rPh>
    <phoneticPr fontId="25"/>
  </si>
  <si>
    <t>商業学科</t>
    <rPh sb="0" eb="2">
      <t>ショウギョウ</t>
    </rPh>
    <rPh sb="2" eb="4">
      <t>ガッカ</t>
    </rPh>
    <phoneticPr fontId="11"/>
  </si>
  <si>
    <t>計</t>
    <rPh sb="0" eb="1">
      <t>ケイ</t>
    </rPh>
    <phoneticPr fontId="25"/>
  </si>
  <si>
    <t>商業関係</t>
    <rPh sb="0" eb="2">
      <t>ショウギョウ</t>
    </rPh>
    <rPh sb="2" eb="4">
      <t>カンケイ</t>
    </rPh>
    <phoneticPr fontId="25"/>
  </si>
  <si>
    <t>流通経済関係</t>
    <rPh sb="0" eb="2">
      <t>リュウツウ</t>
    </rPh>
    <rPh sb="2" eb="4">
      <t>ケイザイ</t>
    </rPh>
    <rPh sb="4" eb="6">
      <t>カンケイ</t>
    </rPh>
    <phoneticPr fontId="25"/>
  </si>
  <si>
    <t>国際経済関係</t>
    <rPh sb="0" eb="2">
      <t>コクサイ</t>
    </rPh>
    <rPh sb="2" eb="4">
      <t>ケイザイ</t>
    </rPh>
    <rPh sb="4" eb="6">
      <t>カンケイ</t>
    </rPh>
    <phoneticPr fontId="25"/>
  </si>
  <si>
    <t>会計関係</t>
    <rPh sb="0" eb="2">
      <t>カイケイ</t>
    </rPh>
    <rPh sb="2" eb="4">
      <t>カンケイ</t>
    </rPh>
    <phoneticPr fontId="25"/>
  </si>
  <si>
    <t>情報処理関係</t>
    <rPh sb="0" eb="2">
      <t>ジョウホウ</t>
    </rPh>
    <rPh sb="2" eb="4">
      <t>ショリ</t>
    </rPh>
    <rPh sb="4" eb="6">
      <t>カンケイ</t>
    </rPh>
    <phoneticPr fontId="25"/>
  </si>
  <si>
    <t>その他(商業)</t>
    <rPh sb="2" eb="3">
      <t>タ</t>
    </rPh>
    <rPh sb="4" eb="6">
      <t>ショウギョウ</t>
    </rPh>
    <phoneticPr fontId="25"/>
  </si>
  <si>
    <t>水産学科</t>
    <rPh sb="0" eb="2">
      <t>スイサン</t>
    </rPh>
    <rPh sb="2" eb="4">
      <t>ガッカ</t>
    </rPh>
    <phoneticPr fontId="11"/>
  </si>
  <si>
    <t>海洋漁業関係</t>
    <rPh sb="0" eb="2">
      <t>カイヨウ</t>
    </rPh>
    <rPh sb="2" eb="4">
      <t>ギョギョウ</t>
    </rPh>
    <rPh sb="4" eb="6">
      <t>カンケイ</t>
    </rPh>
    <phoneticPr fontId="25"/>
  </si>
  <si>
    <t>水産食品関係</t>
    <rPh sb="0" eb="2">
      <t>スイサン</t>
    </rPh>
    <rPh sb="2" eb="4">
      <t>ショクヒン</t>
    </rPh>
    <rPh sb="4" eb="6">
      <t>カンケイ</t>
    </rPh>
    <phoneticPr fontId="25"/>
  </si>
  <si>
    <t>資源増殖関係</t>
    <rPh sb="0" eb="2">
      <t>シゲン</t>
    </rPh>
    <rPh sb="2" eb="4">
      <t>ゾウショク</t>
    </rPh>
    <rPh sb="4" eb="6">
      <t>カンケイ</t>
    </rPh>
    <phoneticPr fontId="25"/>
  </si>
  <si>
    <t>海洋工学関係</t>
    <rPh sb="0" eb="2">
      <t>カイヨウ</t>
    </rPh>
    <rPh sb="2" eb="4">
      <t>コウガク</t>
    </rPh>
    <rPh sb="4" eb="6">
      <t>カンケイ</t>
    </rPh>
    <phoneticPr fontId="25"/>
  </si>
  <si>
    <t>情報通信関係</t>
    <rPh sb="0" eb="4">
      <t>ジョウホウツウシン</t>
    </rPh>
    <rPh sb="4" eb="6">
      <t>カンケイ</t>
    </rPh>
    <phoneticPr fontId="25"/>
  </si>
  <si>
    <t>その他(水産)</t>
    <rPh sb="2" eb="3">
      <t>タ</t>
    </rPh>
    <rPh sb="4" eb="6">
      <t>スイサン</t>
    </rPh>
    <phoneticPr fontId="25"/>
  </si>
  <si>
    <t>家庭学科</t>
    <rPh sb="0" eb="2">
      <t>カテイ</t>
    </rPh>
    <rPh sb="2" eb="4">
      <t>ガッカ</t>
    </rPh>
    <phoneticPr fontId="11"/>
  </si>
  <si>
    <t>家政関係</t>
    <rPh sb="0" eb="2">
      <t>カセイ</t>
    </rPh>
    <rPh sb="2" eb="4">
      <t>カンケイ</t>
    </rPh>
    <phoneticPr fontId="25"/>
  </si>
  <si>
    <t>被服関係</t>
    <rPh sb="0" eb="2">
      <t>ヒフク</t>
    </rPh>
    <rPh sb="2" eb="4">
      <t>カンケイ</t>
    </rPh>
    <phoneticPr fontId="25"/>
  </si>
  <si>
    <t>食物関係</t>
    <rPh sb="0" eb="2">
      <t>ショクモツ</t>
    </rPh>
    <rPh sb="2" eb="4">
      <t>カンケイ</t>
    </rPh>
    <phoneticPr fontId="25"/>
  </si>
  <si>
    <t>保育関係</t>
    <rPh sb="0" eb="2">
      <t>ホイク</t>
    </rPh>
    <rPh sb="2" eb="4">
      <t>カンケイ</t>
    </rPh>
    <phoneticPr fontId="25"/>
  </si>
  <si>
    <t>その他(家庭)</t>
    <rPh sb="2" eb="3">
      <t>タ</t>
    </rPh>
    <rPh sb="4" eb="6">
      <t>カテイ</t>
    </rPh>
    <phoneticPr fontId="25"/>
  </si>
  <si>
    <t>看護学科</t>
    <rPh sb="2" eb="4">
      <t>ガッカ</t>
    </rPh>
    <phoneticPr fontId="25"/>
  </si>
  <si>
    <t>看護関係</t>
    <rPh sb="0" eb="2">
      <t>カンゴ</t>
    </rPh>
    <rPh sb="2" eb="4">
      <t>カンケイ</t>
    </rPh>
    <phoneticPr fontId="25"/>
  </si>
  <si>
    <t>情報学科</t>
    <rPh sb="0" eb="2">
      <t>ジョウホウ</t>
    </rPh>
    <rPh sb="2" eb="4">
      <t>ガッカ</t>
    </rPh>
    <phoneticPr fontId="11"/>
  </si>
  <si>
    <t>情報システム設計・管理関係</t>
    <rPh sb="0" eb="2">
      <t>ジョウホウ</t>
    </rPh>
    <rPh sb="6" eb="8">
      <t>セッケイ</t>
    </rPh>
    <rPh sb="9" eb="11">
      <t>カンリ</t>
    </rPh>
    <rPh sb="11" eb="13">
      <t>カンケイ</t>
    </rPh>
    <phoneticPr fontId="25"/>
  </si>
  <si>
    <t>マルチメディア関係</t>
    <rPh sb="7" eb="9">
      <t>カンケイ</t>
    </rPh>
    <phoneticPr fontId="25"/>
  </si>
  <si>
    <t>福祉学科</t>
    <rPh sb="0" eb="2">
      <t>フクシ</t>
    </rPh>
    <rPh sb="2" eb="4">
      <t>ガッカ</t>
    </rPh>
    <phoneticPr fontId="11"/>
  </si>
  <si>
    <t>福祉関係</t>
    <rPh sb="0" eb="2">
      <t>フクシ</t>
    </rPh>
    <rPh sb="2" eb="4">
      <t>カンケイ</t>
    </rPh>
    <phoneticPr fontId="25"/>
  </si>
  <si>
    <t>その他の
学科</t>
    <rPh sb="2" eb="3">
      <t>タ</t>
    </rPh>
    <rPh sb="5" eb="7">
      <t>ガッカ</t>
    </rPh>
    <phoneticPr fontId="11"/>
  </si>
  <si>
    <t>理数関係</t>
    <rPh sb="0" eb="2">
      <t>リスウ</t>
    </rPh>
    <rPh sb="2" eb="4">
      <t>カンケイ</t>
    </rPh>
    <phoneticPr fontId="25"/>
  </si>
  <si>
    <t>外国語関係</t>
    <rPh sb="0" eb="3">
      <t>ガイコクゴ</t>
    </rPh>
    <rPh sb="3" eb="5">
      <t>カンケイ</t>
    </rPh>
    <phoneticPr fontId="25"/>
  </si>
  <si>
    <t>音楽・美術関係</t>
    <rPh sb="0" eb="2">
      <t>オンガク</t>
    </rPh>
    <rPh sb="3" eb="5">
      <t>ビジュツ</t>
    </rPh>
    <rPh sb="5" eb="7">
      <t>カンケイ</t>
    </rPh>
    <phoneticPr fontId="25"/>
  </si>
  <si>
    <t>体育関係</t>
    <rPh sb="0" eb="2">
      <t>タイイク</t>
    </rPh>
    <rPh sb="2" eb="4">
      <t>カンケイ</t>
    </rPh>
    <phoneticPr fontId="25"/>
  </si>
  <si>
    <t>その他</t>
    <rPh sb="2" eb="3">
      <t>タ</t>
    </rPh>
    <phoneticPr fontId="25"/>
  </si>
  <si>
    <t>（注)</t>
    <phoneticPr fontId="25"/>
  </si>
  <si>
    <t xml:space="preserve"> </t>
  </si>
  <si>
    <t>（　)は有朋高校の技能連携教育施設における学科である。</t>
    <rPh sb="4" eb="5">
      <t>ア</t>
    </rPh>
    <rPh sb="5" eb="6">
      <t>トモ</t>
    </rPh>
    <rPh sb="6" eb="8">
      <t>コウコウ</t>
    </rPh>
    <rPh sb="9" eb="11">
      <t>ギノウ</t>
    </rPh>
    <rPh sb="11" eb="13">
      <t>レンケイ</t>
    </rPh>
    <rPh sb="13" eb="15">
      <t>キョウイク</t>
    </rPh>
    <rPh sb="15" eb="17">
      <t>シセツ</t>
    </rPh>
    <rPh sb="21" eb="23">
      <t>ガッカ</t>
    </rPh>
    <phoneticPr fontId="11"/>
  </si>
  <si>
    <t>工業学科</t>
    <rPh sb="0" eb="2">
      <t>コウギョウ</t>
    </rPh>
    <rPh sb="2" eb="4">
      <t>ガッカ</t>
    </rPh>
    <phoneticPr fontId="25"/>
  </si>
  <si>
    <t>家庭学科</t>
    <rPh sb="0" eb="2">
      <t>カテイ</t>
    </rPh>
    <rPh sb="2" eb="4">
      <t>ガッカ</t>
    </rPh>
    <phoneticPr fontId="25"/>
  </si>
  <si>
    <t>農業学科</t>
    <rPh sb="0" eb="2">
      <t>ノウギョウ</t>
    </rPh>
    <rPh sb="2" eb="4">
      <t>ガッカ</t>
    </rPh>
    <phoneticPr fontId="25"/>
  </si>
  <si>
    <t>商業学科</t>
    <rPh sb="0" eb="4">
      <t>ショウギョウガッカ</t>
    </rPh>
    <phoneticPr fontId="25"/>
  </si>
  <si>
    <t>その他の
学科</t>
    <rPh sb="2" eb="3">
      <t>タ</t>
    </rPh>
    <rPh sb="5" eb="7">
      <t>ガッカ</t>
    </rPh>
    <phoneticPr fontId="5"/>
  </si>
  <si>
    <t>国際</t>
    <rPh sb="0" eb="2">
      <t>コクサイ</t>
    </rPh>
    <phoneticPr fontId="4"/>
  </si>
  <si>
    <t>助</t>
    <rPh sb="0" eb="1">
      <t>ジョ</t>
    </rPh>
    <phoneticPr fontId="25"/>
  </si>
  <si>
    <t>助養</t>
    <rPh sb="0" eb="1">
      <t>ジョ</t>
    </rPh>
    <phoneticPr fontId="25"/>
  </si>
  <si>
    <t>介</t>
    <rPh sb="0" eb="1">
      <t>スケ</t>
    </rPh>
    <phoneticPr fontId="25"/>
  </si>
  <si>
    <t>教　</t>
    <phoneticPr fontId="25"/>
  </si>
  <si>
    <t>護</t>
    <rPh sb="0" eb="1">
      <t>マモル</t>
    </rPh>
    <phoneticPr fontId="25"/>
  </si>
  <si>
    <t>諭</t>
    <phoneticPr fontId="25"/>
  </si>
  <si>
    <t>諭</t>
    <rPh sb="0" eb="1">
      <t>サトシ</t>
    </rPh>
    <phoneticPr fontId="25"/>
  </si>
  <si>
    <t>諭護</t>
    <rPh sb="1" eb="2">
      <t>マモル</t>
    </rPh>
    <phoneticPr fontId="25"/>
  </si>
  <si>
    <t>工業</t>
    <rPh sb="0" eb="2">
      <t>コウギョウ</t>
    </rPh>
    <phoneticPr fontId="4"/>
  </si>
  <si>
    <t>(1)</t>
    <phoneticPr fontId="5"/>
  </si>
  <si>
    <t>（注）美唄市、歌志内市、芦別市、赤平市、三笠市、滝川市、砂川市、札幌市、恵庭市、北広島市、小樽市、苫小牧市、登別市、北斗市の１４市はへき地を有しない。</t>
    <rPh sb="3" eb="6">
      <t>ビバイシ</t>
    </rPh>
    <rPh sb="7" eb="10">
      <t>ウタシナイ</t>
    </rPh>
    <rPh sb="10" eb="11">
      <t>シ</t>
    </rPh>
    <rPh sb="12" eb="14">
      <t>アシベツ</t>
    </rPh>
    <rPh sb="14" eb="15">
      <t>シ</t>
    </rPh>
    <rPh sb="32" eb="35">
      <t>サッポロシ</t>
    </rPh>
    <rPh sb="36" eb="38">
      <t>エニワ</t>
    </rPh>
    <rPh sb="38" eb="39">
      <t>シ</t>
    </rPh>
    <rPh sb="49" eb="52">
      <t>トマコマイ</t>
    </rPh>
    <rPh sb="52" eb="53">
      <t>シ</t>
    </rPh>
    <rPh sb="58" eb="61">
      <t>ホクトシ</t>
    </rPh>
    <phoneticPr fontId="9"/>
  </si>
  <si>
    <t>助</t>
    <rPh sb="0" eb="1">
      <t>ジョ</t>
    </rPh>
    <phoneticPr fontId="5"/>
  </si>
  <si>
    <t>教</t>
    <rPh sb="0" eb="1">
      <t>キョウ</t>
    </rPh>
    <phoneticPr fontId="5"/>
  </si>
  <si>
    <t>養護助教諭</t>
    <rPh sb="0" eb="5">
      <t>ヨウゴジョキョウユ</t>
    </rPh>
    <phoneticPr fontId="5"/>
  </si>
  <si>
    <t>31・令和元年度
(2019)</t>
    <phoneticPr fontId="5"/>
  </si>
  <si>
    <t>30
(2018)</t>
    <phoneticPr fontId="5"/>
  </si>
  <si>
    <t>平成30年度
(2018)</t>
    <rPh sb="0" eb="1">
      <t>ヘイセイ</t>
    </rPh>
    <rPh sb="3" eb="5">
      <t>ネンド</t>
    </rPh>
    <phoneticPr fontId="5"/>
  </si>
  <si>
    <t>職 学
。 校 
。 栄　
員 養</t>
    <rPh sb="0" eb="1">
      <t>ショク</t>
    </rPh>
    <rPh sb="2" eb="3">
      <t>ガッコウ</t>
    </rPh>
    <rPh sb="11" eb="12">
      <t>エイ</t>
    </rPh>
    <rPh sb="14" eb="15">
      <t>イン</t>
    </rPh>
    <rPh sb="16" eb="17">
      <t>ヨウ</t>
    </rPh>
    <phoneticPr fontId="4"/>
  </si>
  <si>
    <t>この学校一覧の数値は、令和４年度「学校基本調査」（令和４年(2022年)５月１日現在）</t>
    <rPh sb="11" eb="13">
      <t>レイワ</t>
    </rPh>
    <rPh sb="14" eb="16">
      <t>ネンド</t>
    </rPh>
    <rPh sb="25" eb="27">
      <t>レイワ</t>
    </rPh>
    <rPh sb="28" eb="29">
      <t>ネン</t>
    </rPh>
    <rPh sb="34" eb="35">
      <t>ネン</t>
    </rPh>
    <rPh sb="37" eb="38">
      <t>ガツ</t>
    </rPh>
    <rPh sb="39" eb="40">
      <t>ニチ</t>
    </rPh>
    <rPh sb="40" eb="42">
      <t>ゲンザイ</t>
    </rPh>
    <phoneticPr fontId="8"/>
  </si>
  <si>
    <t>（令和４年(2022年)３月）</t>
    <rPh sb="1" eb="3">
      <t>レイワ</t>
    </rPh>
    <rPh sb="4" eb="5">
      <t>ネン</t>
    </rPh>
    <rPh sb="5" eb="6">
      <t>ヘイネン</t>
    </rPh>
    <rPh sb="10" eb="11">
      <t>ネン</t>
    </rPh>
    <rPh sb="13" eb="14">
      <t>ガツ</t>
    </rPh>
    <phoneticPr fontId="8"/>
  </si>
  <si>
    <t>平成29年度
(2017年度)</t>
    <phoneticPr fontId="5"/>
  </si>
  <si>
    <t>３
(2021)</t>
    <phoneticPr fontId="5"/>
  </si>
  <si>
    <t>（注）　修了者数（令和４(2022年)年３月）は、令和４年(2022年)５月１日現在設置されている幼稚園分を計上した。</t>
    <rPh sb="4" eb="7">
      <t>シュウリョウシャ</t>
    </rPh>
    <rPh sb="7" eb="8">
      <t>スウ</t>
    </rPh>
    <rPh sb="9" eb="11">
      <t>レイワ</t>
    </rPh>
    <rPh sb="17" eb="18">
      <t>ネン</t>
    </rPh>
    <rPh sb="19" eb="20">
      <t>ネン</t>
    </rPh>
    <rPh sb="21" eb="22">
      <t>ガツ</t>
    </rPh>
    <rPh sb="25" eb="27">
      <t>レイワ</t>
    </rPh>
    <rPh sb="28" eb="29">
      <t>ネン</t>
    </rPh>
    <rPh sb="34" eb="35">
      <t>ネン</t>
    </rPh>
    <rPh sb="37" eb="38">
      <t>ガツ</t>
    </rPh>
    <rPh sb="39" eb="40">
      <t>ニチ</t>
    </rPh>
    <rPh sb="40" eb="42">
      <t>ゲンザイ</t>
    </rPh>
    <rPh sb="42" eb="44">
      <t>セッチ</t>
    </rPh>
    <rPh sb="49" eb="52">
      <t>ヨウチエン</t>
    </rPh>
    <rPh sb="52" eb="53">
      <t>ブン</t>
    </rPh>
    <rPh sb="54" eb="56">
      <t>ケイジョウ</t>
    </rPh>
    <phoneticPr fontId="4"/>
  </si>
  <si>
    <t>平成29年度
(2017年度)</t>
    <rPh sb="0" eb="1">
      <t>ヘイセイ</t>
    </rPh>
    <rPh sb="4" eb="6">
      <t>ネンド</t>
    </rPh>
    <rPh sb="12" eb="14">
      <t>ネンド</t>
    </rPh>
    <phoneticPr fontId="5"/>
  </si>
  <si>
    <t>２
(2020)</t>
  </si>
  <si>
    <t>【参考】過去５か年間の推移（公立）</t>
    <rPh sb="4" eb="6">
      <t>カコ</t>
    </rPh>
    <rPh sb="14" eb="16">
      <t>コウリツ</t>
    </rPh>
    <phoneticPr fontId="8"/>
  </si>
  <si>
    <t>3
(2021)</t>
    <phoneticPr fontId="5"/>
  </si>
  <si>
    <t>(参考)過去４か年間の推移</t>
    <rPh sb="4" eb="6">
      <t>カコ</t>
    </rPh>
    <rPh sb="8" eb="10">
      <t>ネンカン</t>
    </rPh>
    <rPh sb="11" eb="13">
      <t>スイイ</t>
    </rPh>
    <phoneticPr fontId="8"/>
  </si>
  <si>
    <t>平成29年度
(2017)</t>
    <rPh sb="0" eb="2">
      <t>ヘイセイ</t>
    </rPh>
    <rPh sb="4" eb="6">
      <t>ネンド</t>
    </rPh>
    <phoneticPr fontId="5"/>
  </si>
  <si>
    <t>理数</t>
    <rPh sb="0" eb="2">
      <t>リスウ</t>
    </rPh>
    <phoneticPr fontId="4"/>
  </si>
  <si>
    <t>１　道立高等学校　　R4.5.1</t>
    <phoneticPr fontId="11"/>
  </si>
  <si>
    <t>理数科</t>
    <rPh sb="0" eb="3">
      <t>リスウカ</t>
    </rPh>
    <phoneticPr fontId="25"/>
  </si>
  <si>
    <t>２　市町村立高等学校　　R4.5.1</t>
    <phoneticPr fontId="5"/>
  </si>
  <si>
    <t>３　私立高等学校　　R4.5.1</t>
    <rPh sb="2" eb="4">
      <t>シリツ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</si>
</sst>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▲&quot;#,##0;&quot;-&quot;"/>
    <numFmt numFmtId="177" formatCode="[$-411]ge\.m\.d;@"/>
  </numFmts>
  <fonts count="30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24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24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  <font>
      <sz val="18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メイリオ"/>
      <family val="3"/>
      <charset val="128"/>
    </font>
    <font>
      <b/>
      <sz val="9.5"/>
      <name val="メイリオ"/>
      <family val="3"/>
      <charset val="128"/>
    </font>
    <font>
      <b/>
      <sz val="28"/>
      <name val="メイリオ"/>
      <family val="3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double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 diagonalDown="1">
      <left style="double">
        <color indexed="8"/>
      </left>
      <right style="thin">
        <color indexed="8"/>
      </right>
      <top/>
      <bottom/>
      <diagonal style="thin">
        <color indexed="8"/>
      </diagonal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 diagonalDown="1">
      <left style="double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1" fontId="0" fillId="0" borderId="0"/>
    <xf numFmtId="41" fontId="6" fillId="2" borderId="1" applyNumberFormat="0" applyFont="0" applyBorder="0" applyAlignment="0" applyProtection="0">
      <alignment vertical="center" shrinkToFit="1"/>
    </xf>
    <xf numFmtId="38" fontId="2" fillId="0" borderId="0" applyFont="0" applyFill="0" applyBorder="0" applyAlignment="0" applyProtection="0"/>
    <xf numFmtId="0" fontId="7" fillId="0" borderId="0"/>
    <xf numFmtId="0" fontId="3" fillId="0" borderId="0"/>
    <xf numFmtId="0" fontId="10" fillId="0" borderId="0"/>
    <xf numFmtId="37" fontId="7" fillId="0" borderId="0"/>
    <xf numFmtId="37" fontId="2" fillId="0" borderId="0"/>
    <xf numFmtId="38" fontId="2" fillId="0" borderId="0" applyFont="0" applyFill="0" applyBorder="0" applyAlignment="0" applyProtection="0"/>
    <xf numFmtId="37" fontId="3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1" fontId="3" fillId="0" borderId="0"/>
    <xf numFmtId="0" fontId="3" fillId="0" borderId="0"/>
    <xf numFmtId="0" fontId="3" fillId="0" borderId="0"/>
    <xf numFmtId="0" fontId="2" fillId="0" borderId="0"/>
    <xf numFmtId="38" fontId="10" fillId="0" borderId="0" applyFont="0" applyFill="0" applyBorder="0" applyAlignment="0" applyProtection="0"/>
    <xf numFmtId="0" fontId="1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089">
    <xf numFmtId="1" fontId="0" fillId="0" borderId="0" xfId="0"/>
    <xf numFmtId="176" fontId="13" fillId="0" borderId="0" xfId="7" applyNumberFormat="1" applyFont="1" applyFill="1" applyAlignment="1">
      <alignment vertical="center"/>
    </xf>
    <xf numFmtId="176" fontId="13" fillId="0" borderId="0" xfId="7" applyNumberFormat="1" applyFont="1" applyFill="1" applyBorder="1" applyAlignment="1" applyProtection="1">
      <alignment vertical="center"/>
    </xf>
    <xf numFmtId="176" fontId="13" fillId="0" borderId="6" xfId="7" applyNumberFormat="1" applyFont="1" applyFill="1" applyBorder="1" applyAlignment="1" applyProtection="1">
      <alignment vertical="center"/>
    </xf>
    <xf numFmtId="176" fontId="13" fillId="0" borderId="19" xfId="7" applyNumberFormat="1" applyFont="1" applyFill="1" applyBorder="1" applyAlignment="1" applyProtection="1">
      <alignment vertical="center"/>
    </xf>
    <xf numFmtId="176" fontId="13" fillId="0" borderId="74" xfId="7" applyNumberFormat="1" applyFont="1" applyFill="1" applyBorder="1" applyAlignment="1" applyProtection="1">
      <alignment vertical="center"/>
    </xf>
    <xf numFmtId="176" fontId="13" fillId="0" borderId="35" xfId="7" applyNumberFormat="1" applyFont="1" applyFill="1" applyBorder="1" applyAlignment="1" applyProtection="1">
      <alignment vertical="center"/>
    </xf>
    <xf numFmtId="176" fontId="13" fillId="0" borderId="30" xfId="7" applyNumberFormat="1" applyFont="1" applyFill="1" applyBorder="1" applyAlignment="1" applyProtection="1">
      <alignment vertical="center"/>
    </xf>
    <xf numFmtId="176" fontId="13" fillId="0" borderId="7" xfId="7" applyNumberFormat="1" applyFont="1" applyFill="1" applyBorder="1" applyAlignment="1" applyProtection="1">
      <alignment vertical="center"/>
    </xf>
    <xf numFmtId="176" fontId="13" fillId="0" borderId="8" xfId="7" applyNumberFormat="1" applyFont="1" applyFill="1" applyBorder="1" applyAlignment="1" applyProtection="1">
      <alignment vertical="center"/>
    </xf>
    <xf numFmtId="176" fontId="13" fillId="0" borderId="5" xfId="7" applyNumberFormat="1" applyFont="1" applyFill="1" applyBorder="1" applyAlignment="1" applyProtection="1">
      <alignment vertical="center"/>
    </xf>
    <xf numFmtId="176" fontId="13" fillId="0" borderId="2" xfId="7" applyNumberFormat="1" applyFont="1" applyFill="1" applyBorder="1" applyAlignment="1" applyProtection="1">
      <alignment vertical="center"/>
    </xf>
    <xf numFmtId="176" fontId="13" fillId="0" borderId="7" xfId="7" quotePrefix="1" applyNumberFormat="1" applyFont="1" applyFill="1" applyBorder="1" applyAlignment="1" applyProtection="1">
      <alignment horizontal="right" vertical="center"/>
    </xf>
    <xf numFmtId="176" fontId="13" fillId="0" borderId="0" xfId="7" applyNumberFormat="1" applyFont="1" applyFill="1" applyBorder="1" applyAlignment="1" applyProtection="1">
      <alignment horizontal="distributed" vertical="center"/>
    </xf>
    <xf numFmtId="176" fontId="13" fillId="0" borderId="0" xfId="7" applyNumberFormat="1" applyFont="1" applyFill="1" applyBorder="1" applyAlignment="1" applyProtection="1">
      <alignment horizontal="left" vertical="center"/>
    </xf>
    <xf numFmtId="176" fontId="13" fillId="0" borderId="13" xfId="7" applyNumberFormat="1" applyFont="1" applyFill="1" applyBorder="1" applyAlignment="1" applyProtection="1">
      <alignment vertical="center"/>
    </xf>
    <xf numFmtId="176" fontId="13" fillId="0" borderId="22" xfId="7" applyNumberFormat="1" applyFont="1" applyFill="1" applyBorder="1" applyAlignment="1" applyProtection="1">
      <alignment vertical="center"/>
    </xf>
    <xf numFmtId="176" fontId="13" fillId="0" borderId="15" xfId="7" applyNumberFormat="1" applyFont="1" applyFill="1" applyBorder="1" applyAlignment="1" applyProtection="1">
      <alignment vertical="center"/>
    </xf>
    <xf numFmtId="176" fontId="13" fillId="0" borderId="14" xfId="7" applyNumberFormat="1" applyFont="1" applyFill="1" applyBorder="1" applyAlignment="1" applyProtection="1">
      <alignment vertical="center"/>
    </xf>
    <xf numFmtId="176" fontId="13" fillId="0" borderId="55" xfId="7" applyNumberFormat="1" applyFont="1" applyFill="1" applyBorder="1" applyAlignment="1" applyProtection="1">
      <alignment vertical="center"/>
    </xf>
    <xf numFmtId="176" fontId="13" fillId="0" borderId="4" xfId="8" applyNumberFormat="1" applyFont="1" applyFill="1" applyBorder="1" applyAlignment="1" applyProtection="1">
      <alignment vertical="center"/>
    </xf>
    <xf numFmtId="176" fontId="13" fillId="0" borderId="19" xfId="8" applyNumberFormat="1" applyFont="1" applyFill="1" applyBorder="1" applyAlignment="1" applyProtection="1">
      <alignment vertical="center"/>
    </xf>
    <xf numFmtId="176" fontId="13" fillId="0" borderId="5" xfId="8" applyNumberFormat="1" applyFont="1" applyFill="1" applyBorder="1" applyAlignment="1" applyProtection="1">
      <alignment vertical="center"/>
    </xf>
    <xf numFmtId="176" fontId="13" fillId="0" borderId="6" xfId="8" applyNumberFormat="1" applyFont="1" applyFill="1" applyBorder="1" applyAlignment="1" applyProtection="1">
      <alignment vertical="center"/>
    </xf>
    <xf numFmtId="176" fontId="15" fillId="0" borderId="48" xfId="7" applyNumberFormat="1" applyFont="1" applyFill="1" applyBorder="1" applyAlignment="1" applyProtection="1">
      <alignment vertical="center"/>
    </xf>
    <xf numFmtId="176" fontId="15" fillId="0" borderId="8" xfId="8" applyNumberFormat="1" applyFont="1" applyFill="1" applyBorder="1" applyAlignment="1" applyProtection="1">
      <alignment vertical="center"/>
    </xf>
    <xf numFmtId="176" fontId="15" fillId="0" borderId="2" xfId="8" applyNumberFormat="1" applyFont="1" applyFill="1" applyBorder="1" applyAlignment="1" applyProtection="1">
      <alignment vertical="center"/>
    </xf>
    <xf numFmtId="176" fontId="13" fillId="0" borderId="51" xfId="7" applyNumberFormat="1" applyFont="1" applyFill="1" applyBorder="1" applyAlignment="1" applyProtection="1">
      <alignment vertical="center"/>
    </xf>
    <xf numFmtId="176" fontId="13" fillId="0" borderId="15" xfId="8" applyNumberFormat="1" applyFont="1" applyFill="1" applyBorder="1" applyAlignment="1" applyProtection="1">
      <alignment vertical="center"/>
    </xf>
    <xf numFmtId="176" fontId="13" fillId="0" borderId="22" xfId="8" applyNumberFormat="1" applyFont="1" applyFill="1" applyBorder="1" applyAlignment="1" applyProtection="1">
      <alignment vertical="center"/>
    </xf>
    <xf numFmtId="176" fontId="13" fillId="0" borderId="14" xfId="8" applyNumberFormat="1" applyFont="1" applyFill="1" applyBorder="1" applyAlignment="1" applyProtection="1">
      <alignment vertical="center"/>
    </xf>
    <xf numFmtId="176" fontId="13" fillId="0" borderId="13" xfId="8" applyNumberFormat="1" applyFont="1" applyFill="1" applyBorder="1" applyAlignment="1" applyProtection="1">
      <alignment vertical="center"/>
    </xf>
    <xf numFmtId="176" fontId="13" fillId="0" borderId="6" xfId="7" applyNumberFormat="1" applyFont="1" applyFill="1" applyBorder="1" applyAlignment="1" applyProtection="1">
      <alignment vertical="distributed" wrapText="1"/>
    </xf>
    <xf numFmtId="176" fontId="13" fillId="0" borderId="7" xfId="8" applyNumberFormat="1" applyFont="1" applyFill="1" applyBorder="1" applyAlignment="1" applyProtection="1">
      <alignment vertical="center"/>
    </xf>
    <xf numFmtId="176" fontId="13" fillId="0" borderId="45" xfId="8" applyNumberFormat="1" applyFont="1" applyFill="1" applyBorder="1" applyAlignment="1" applyProtection="1">
      <alignment vertical="center"/>
    </xf>
    <xf numFmtId="176" fontId="13" fillId="0" borderId="7" xfId="7" applyNumberFormat="1" applyFont="1" applyFill="1" applyBorder="1" applyAlignment="1"/>
    <xf numFmtId="176" fontId="13" fillId="0" borderId="2" xfId="8" applyNumberFormat="1" applyFont="1" applyFill="1" applyBorder="1" applyAlignment="1" applyProtection="1">
      <alignment vertical="center"/>
    </xf>
    <xf numFmtId="176" fontId="13" fillId="0" borderId="9" xfId="8" applyNumberFormat="1" applyFont="1" applyFill="1" applyBorder="1" applyAlignment="1" applyProtection="1">
      <alignment vertical="center"/>
    </xf>
    <xf numFmtId="176" fontId="13" fillId="0" borderId="13" xfId="7" applyNumberFormat="1" applyFont="1" applyFill="1" applyBorder="1" applyAlignment="1"/>
    <xf numFmtId="176" fontId="13" fillId="0" borderId="56" xfId="7" applyNumberFormat="1" applyFont="1" applyFill="1" applyBorder="1" applyAlignment="1" applyProtection="1">
      <alignment vertical="center"/>
    </xf>
    <xf numFmtId="176" fontId="13" fillId="0" borderId="56" xfId="7" applyNumberFormat="1" applyFont="1" applyFill="1" applyBorder="1" applyAlignment="1" applyProtection="1">
      <alignment horizontal="distributed" vertical="center"/>
    </xf>
    <xf numFmtId="176" fontId="13" fillId="0" borderId="56" xfId="8" applyNumberFormat="1" applyFont="1" applyFill="1" applyBorder="1" applyAlignment="1" applyProtection="1">
      <alignment vertical="center"/>
      <protection locked="0"/>
    </xf>
    <xf numFmtId="176" fontId="13" fillId="0" borderId="56" xfId="8" applyNumberFormat="1" applyFont="1" applyFill="1" applyBorder="1" applyAlignment="1" applyProtection="1">
      <alignment vertical="center"/>
    </xf>
    <xf numFmtId="176" fontId="13" fillId="0" borderId="12" xfId="8" applyNumberFormat="1" applyFont="1" applyFill="1" applyBorder="1" applyAlignment="1" applyProtection="1">
      <alignment vertical="center"/>
    </xf>
    <xf numFmtId="176" fontId="13" fillId="0" borderId="14" xfId="8" applyNumberFormat="1" applyFont="1" applyFill="1" applyBorder="1" applyAlignment="1" applyProtection="1">
      <alignment vertical="center"/>
      <protection locked="0"/>
    </xf>
    <xf numFmtId="176" fontId="13" fillId="0" borderId="16" xfId="8" applyNumberFormat="1" applyFont="1" applyFill="1" applyBorder="1" applyAlignment="1" applyProtection="1">
      <alignment vertical="center"/>
    </xf>
    <xf numFmtId="176" fontId="13" fillId="0" borderId="0" xfId="9" applyNumberFormat="1" applyFont="1" applyFill="1" applyAlignment="1" applyProtection="1">
      <alignment vertical="center"/>
    </xf>
    <xf numFmtId="176" fontId="13" fillId="0" borderId="0" xfId="7" applyNumberFormat="1" applyFont="1" applyFill="1" applyAlignment="1" applyProtection="1">
      <alignment vertical="center"/>
    </xf>
    <xf numFmtId="176" fontId="13" fillId="0" borderId="0" xfId="8" applyNumberFormat="1" applyFont="1" applyFill="1" applyAlignment="1" applyProtection="1">
      <alignment vertical="center"/>
    </xf>
    <xf numFmtId="176" fontId="13" fillId="0" borderId="0" xfId="8" applyNumberFormat="1" applyFont="1" applyFill="1" applyBorder="1" applyAlignment="1" applyProtection="1">
      <alignment vertical="center"/>
    </xf>
    <xf numFmtId="176" fontId="13" fillId="0" borderId="8" xfId="8" applyNumberFormat="1" applyFont="1" applyFill="1" applyBorder="1" applyAlignment="1" applyProtection="1">
      <alignment vertical="center"/>
    </xf>
    <xf numFmtId="176" fontId="13" fillId="0" borderId="31" xfId="8" applyNumberFormat="1" applyFont="1" applyFill="1" applyBorder="1" applyAlignment="1" applyProtection="1">
      <alignment vertical="center"/>
    </xf>
    <xf numFmtId="176" fontId="13" fillId="0" borderId="0" xfId="7" applyNumberFormat="1" applyFont="1" applyFill="1" applyBorder="1" applyAlignment="1">
      <alignment vertical="center"/>
    </xf>
    <xf numFmtId="176" fontId="13" fillId="0" borderId="2" xfId="7" applyNumberFormat="1" applyFont="1" applyFill="1" applyBorder="1" applyAlignment="1">
      <alignment vertical="center"/>
    </xf>
    <xf numFmtId="176" fontId="15" fillId="0" borderId="19" xfId="7" applyNumberFormat="1" applyFont="1" applyFill="1" applyBorder="1" applyAlignment="1" applyProtection="1">
      <alignment horizontal="center" vertical="center"/>
    </xf>
    <xf numFmtId="176" fontId="13" fillId="0" borderId="19" xfId="8" applyNumberFormat="1" applyFont="1" applyFill="1" applyBorder="1" applyAlignment="1">
      <alignment vertical="center"/>
    </xf>
    <xf numFmtId="176" fontId="13" fillId="0" borderId="0" xfId="5" applyNumberFormat="1" applyFont="1" applyAlignment="1">
      <alignment vertical="center"/>
    </xf>
    <xf numFmtId="176" fontId="14" fillId="0" borderId="0" xfId="5" applyNumberFormat="1" applyFont="1" applyAlignment="1" applyProtection="1">
      <alignment horizontal="center" vertical="center"/>
    </xf>
    <xf numFmtId="176" fontId="13" fillId="0" borderId="0" xfId="5" applyNumberFormat="1" applyFont="1" applyAlignment="1" applyProtection="1">
      <alignment vertical="center"/>
    </xf>
    <xf numFmtId="176" fontId="16" fillId="0" borderId="0" xfId="6" applyNumberFormat="1" applyFont="1" applyAlignment="1" applyProtection="1">
      <alignment vertical="center"/>
    </xf>
    <xf numFmtId="176" fontId="13" fillId="0" borderId="0" xfId="6" applyNumberFormat="1" applyFont="1" applyAlignment="1" applyProtection="1">
      <alignment vertical="center"/>
    </xf>
    <xf numFmtId="176" fontId="13" fillId="0" borderId="0" xfId="6" applyNumberFormat="1" applyFont="1" applyAlignment="1">
      <alignment vertical="center"/>
    </xf>
    <xf numFmtId="176" fontId="13" fillId="0" borderId="86" xfId="6" applyNumberFormat="1" applyFont="1" applyBorder="1" applyAlignment="1" applyProtection="1">
      <alignment horizontal="right" vertical="top"/>
    </xf>
    <xf numFmtId="176" fontId="13" fillId="0" borderId="7" xfId="6" applyNumberFormat="1" applyFont="1" applyBorder="1" applyAlignment="1" applyProtection="1">
      <alignment horizontal="left"/>
    </xf>
    <xf numFmtId="176" fontId="13" fillId="0" borderId="88" xfId="6" applyNumberFormat="1" applyFont="1" applyBorder="1" applyAlignment="1" applyProtection="1">
      <alignment horizontal="distributed" vertical="center"/>
    </xf>
    <xf numFmtId="176" fontId="13" fillId="0" borderId="46" xfId="6" applyNumberFormat="1" applyFont="1" applyBorder="1" applyAlignment="1" applyProtection="1">
      <alignment horizontal="distributed" vertical="center"/>
    </xf>
    <xf numFmtId="176" fontId="16" fillId="0" borderId="0" xfId="5" applyNumberFormat="1" applyFont="1" applyAlignment="1" applyProtection="1">
      <alignment vertical="center"/>
    </xf>
    <xf numFmtId="176" fontId="13" fillId="0" borderId="96" xfId="5" applyNumberFormat="1" applyFont="1" applyBorder="1" applyAlignment="1" applyProtection="1">
      <alignment horizontal="center" vertical="center" shrinkToFit="1"/>
    </xf>
    <xf numFmtId="176" fontId="13" fillId="0" borderId="92" xfId="5" applyNumberFormat="1" applyFont="1" applyBorder="1" applyAlignment="1" applyProtection="1">
      <alignment horizontal="center" vertical="center"/>
    </xf>
    <xf numFmtId="176" fontId="13" fillId="0" borderId="47" xfId="5" applyNumberFormat="1" applyFont="1" applyBorder="1" applyAlignment="1" applyProtection="1">
      <alignment horizontal="center" vertical="center" shrinkToFit="1"/>
    </xf>
    <xf numFmtId="176" fontId="13" fillId="0" borderId="47" xfId="5" applyNumberFormat="1" applyFont="1" applyBorder="1" applyAlignment="1" applyProtection="1">
      <alignment horizontal="center" vertical="center"/>
    </xf>
    <xf numFmtId="0" fontId="13" fillId="0" borderId="7" xfId="5" applyNumberFormat="1" applyFont="1" applyBorder="1" applyAlignment="1" applyProtection="1">
      <alignment horizontal="center" vertical="center"/>
    </xf>
    <xf numFmtId="176" fontId="13" fillId="0" borderId="0" xfId="5" applyNumberFormat="1" applyFont="1" applyBorder="1" applyAlignment="1" applyProtection="1">
      <alignment horizontal="center" vertical="center"/>
    </xf>
    <xf numFmtId="176" fontId="13" fillId="0" borderId="49" xfId="5" applyNumberFormat="1" applyFont="1" applyBorder="1" applyAlignment="1" applyProtection="1">
      <alignment horizontal="center" vertical="center"/>
    </xf>
    <xf numFmtId="176" fontId="13" fillId="0" borderId="7" xfId="5" applyNumberFormat="1" applyFont="1" applyBorder="1" applyAlignment="1" applyProtection="1">
      <alignment horizontal="center" vertical="center"/>
    </xf>
    <xf numFmtId="176" fontId="13" fillId="0" borderId="3" xfId="5" applyNumberFormat="1" applyFont="1" applyBorder="1" applyAlignment="1" applyProtection="1">
      <alignment horizontal="center" vertical="center"/>
    </xf>
    <xf numFmtId="176" fontId="13" fillId="0" borderId="8" xfId="5" applyNumberFormat="1" applyFont="1" applyBorder="1" applyAlignment="1" applyProtection="1">
      <alignment horizontal="center" vertical="center"/>
    </xf>
    <xf numFmtId="176" fontId="13" fillId="0" borderId="57" xfId="5" applyNumberFormat="1" applyFont="1" applyBorder="1" applyAlignment="1" applyProtection="1">
      <alignment horizontal="center" vertical="center"/>
    </xf>
    <xf numFmtId="176" fontId="13" fillId="0" borderId="23" xfId="5" applyNumberFormat="1" applyFont="1" applyBorder="1" applyAlignment="1" applyProtection="1">
      <alignment horizontal="center" vertical="center"/>
    </xf>
    <xf numFmtId="176" fontId="13" fillId="0" borderId="43" xfId="5" applyNumberFormat="1" applyFont="1" applyBorder="1" applyAlignment="1" applyProtection="1">
      <alignment horizontal="center" vertical="center"/>
    </xf>
    <xf numFmtId="176" fontId="13" fillId="0" borderId="46" xfId="5" applyNumberFormat="1" applyFont="1" applyBorder="1" applyAlignment="1" applyProtection="1">
      <alignment horizontal="center" vertical="center" shrinkToFit="1"/>
    </xf>
    <xf numFmtId="176" fontId="13" fillId="0" borderId="52" xfId="5" applyNumberFormat="1" applyFont="1" applyBorder="1" applyAlignment="1" applyProtection="1">
      <alignment horizontal="center" vertical="center"/>
    </xf>
    <xf numFmtId="176" fontId="13" fillId="0" borderId="25" xfId="5" applyNumberFormat="1" applyFont="1" applyBorder="1" applyAlignment="1" applyProtection="1">
      <alignment horizontal="center" vertical="center" shrinkToFit="1"/>
    </xf>
    <xf numFmtId="176" fontId="13" fillId="0" borderId="34" xfId="5" applyNumberFormat="1" applyFont="1" applyBorder="1" applyAlignment="1" applyProtection="1">
      <alignment horizontal="center" vertical="center"/>
    </xf>
    <xf numFmtId="176" fontId="13" fillId="0" borderId="101" xfId="5" applyNumberFormat="1" applyFont="1" applyBorder="1" applyAlignment="1" applyProtection="1">
      <alignment vertical="center"/>
    </xf>
    <xf numFmtId="176" fontId="13" fillId="0" borderId="102" xfId="5" applyNumberFormat="1" applyFont="1" applyBorder="1" applyAlignment="1" applyProtection="1">
      <alignment vertical="center"/>
    </xf>
    <xf numFmtId="176" fontId="13" fillId="0" borderId="0" xfId="5" applyNumberFormat="1" applyFont="1" applyBorder="1" applyAlignment="1" applyProtection="1">
      <alignment vertical="center"/>
    </xf>
    <xf numFmtId="49" fontId="13" fillId="0" borderId="0" xfId="5" applyNumberFormat="1" applyFont="1" applyBorder="1" applyAlignment="1" applyProtection="1">
      <alignment horizontal="left" vertical="center"/>
    </xf>
    <xf numFmtId="176" fontId="13" fillId="0" borderId="1" xfId="5" applyNumberFormat="1" applyFont="1" applyBorder="1" applyAlignment="1" applyProtection="1">
      <alignment horizontal="left" vertical="center"/>
    </xf>
    <xf numFmtId="176" fontId="13" fillId="0" borderId="0" xfId="0" applyNumberFormat="1" applyFont="1" applyFill="1"/>
    <xf numFmtId="176" fontId="13" fillId="0" borderId="0" xfId="0" applyNumberFormat="1" applyFont="1" applyFill="1" applyAlignment="1" applyProtection="1">
      <alignment vertical="center"/>
    </xf>
    <xf numFmtId="176" fontId="13" fillId="0" borderId="2" xfId="0" applyNumberFormat="1" applyFont="1" applyFill="1" applyBorder="1" applyAlignment="1" applyProtection="1">
      <alignment horizontal="center" vertical="center"/>
    </xf>
    <xf numFmtId="176" fontId="13" fillId="0" borderId="3" xfId="0" applyNumberFormat="1" applyFont="1" applyFill="1" applyBorder="1" applyAlignment="1" applyProtection="1">
      <alignment vertical="center"/>
    </xf>
    <xf numFmtId="176" fontId="13" fillId="0" borderId="10" xfId="0" applyNumberFormat="1" applyFont="1" applyFill="1" applyBorder="1" applyAlignment="1" applyProtection="1">
      <alignment vertical="center"/>
    </xf>
    <xf numFmtId="176" fontId="13" fillId="0" borderId="12" xfId="0" applyNumberFormat="1" applyFont="1" applyFill="1" applyBorder="1" applyAlignment="1" applyProtection="1">
      <alignment vertical="center"/>
    </xf>
    <xf numFmtId="176" fontId="13" fillId="0" borderId="17" xfId="0" applyNumberFormat="1" applyFont="1" applyFill="1" applyBorder="1" applyAlignment="1" applyProtection="1">
      <alignment vertical="center"/>
    </xf>
    <xf numFmtId="176" fontId="13" fillId="0" borderId="31" xfId="0" applyNumberFormat="1" applyFont="1" applyFill="1" applyBorder="1" applyAlignment="1" applyProtection="1">
      <alignment vertical="center"/>
    </xf>
    <xf numFmtId="176" fontId="13" fillId="0" borderId="15" xfId="0" applyNumberFormat="1" applyFont="1" applyFill="1" applyBorder="1" applyAlignment="1" applyProtection="1">
      <alignment horizontal="distributed" vertical="center"/>
    </xf>
    <xf numFmtId="176" fontId="13" fillId="0" borderId="13" xfId="0" applyNumberFormat="1" applyFont="1" applyFill="1" applyBorder="1" applyAlignment="1">
      <alignment horizontal="distributed" vertical="center" wrapText="1"/>
    </xf>
    <xf numFmtId="176" fontId="13" fillId="0" borderId="18" xfId="0" applyNumberFormat="1" applyFont="1" applyFill="1" applyBorder="1" applyAlignment="1" applyProtection="1">
      <alignment vertical="center"/>
      <protection locked="0"/>
    </xf>
    <xf numFmtId="176" fontId="13" fillId="0" borderId="14" xfId="0" applyNumberFormat="1" applyFont="1" applyFill="1" applyBorder="1" applyAlignment="1" applyProtection="1">
      <alignment horizontal="center" vertical="center"/>
      <protection locked="0"/>
    </xf>
    <xf numFmtId="176" fontId="13" fillId="0" borderId="18" xfId="0" applyNumberFormat="1" applyFont="1" applyFill="1" applyBorder="1" applyAlignment="1" applyProtection="1">
      <alignment horizontal="center" vertical="center"/>
    </xf>
    <xf numFmtId="176" fontId="13" fillId="0" borderId="32" xfId="0" applyNumberFormat="1" applyFont="1" applyFill="1" applyBorder="1" applyAlignment="1" applyProtection="1">
      <alignment horizontal="distributed" vertical="center" wrapText="1"/>
    </xf>
    <xf numFmtId="176" fontId="13" fillId="0" borderId="20" xfId="0" applyNumberFormat="1" applyFont="1" applyFill="1" applyBorder="1" applyAlignment="1" applyProtection="1">
      <alignment vertical="center"/>
      <protection locked="0"/>
    </xf>
    <xf numFmtId="176" fontId="13" fillId="0" borderId="21" xfId="0" applyNumberFormat="1" applyFont="1" applyFill="1" applyBorder="1" applyAlignment="1" applyProtection="1">
      <alignment vertical="center"/>
      <protection locked="0"/>
    </xf>
    <xf numFmtId="176" fontId="13" fillId="0" borderId="89" xfId="0" applyNumberFormat="1" applyFont="1" applyFill="1" applyBorder="1" applyAlignment="1" applyProtection="1">
      <alignment horizontal="distributed"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13" fillId="0" borderId="23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horizontal="distributed" vertical="center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176" fontId="13" fillId="0" borderId="0" xfId="0" applyNumberFormat="1" applyFont="1" applyFill="1" applyBorder="1" applyAlignment="1" applyProtection="1">
      <alignment horizontal="center" vertical="center"/>
      <protection locked="0"/>
    </xf>
    <xf numFmtId="176" fontId="13" fillId="0" borderId="0" xfId="0" applyNumberFormat="1" applyFont="1" applyFill="1" applyAlignment="1">
      <alignment vertical="center"/>
    </xf>
    <xf numFmtId="176" fontId="13" fillId="0" borderId="7" xfId="7" applyNumberFormat="1" applyFont="1" applyFill="1" applyBorder="1" applyAlignment="1">
      <alignment vertical="center"/>
    </xf>
    <xf numFmtId="176" fontId="13" fillId="0" borderId="8" xfId="7" applyNumberFormat="1" applyFont="1" applyFill="1" applyBorder="1" applyAlignment="1">
      <alignment vertical="center"/>
    </xf>
    <xf numFmtId="0" fontId="19" fillId="0" borderId="0" xfId="3" quotePrefix="1" applyFont="1" applyFill="1" applyAlignment="1">
      <alignment vertical="center"/>
    </xf>
    <xf numFmtId="0" fontId="19" fillId="0" borderId="0" xfId="3" quotePrefix="1" applyFont="1" applyAlignment="1">
      <alignment vertical="center"/>
    </xf>
    <xf numFmtId="176" fontId="13" fillId="0" borderId="74" xfId="7" applyNumberFormat="1" applyFont="1" applyFill="1" applyBorder="1" applyAlignment="1">
      <alignment vertical="center"/>
    </xf>
    <xf numFmtId="176" fontId="13" fillId="0" borderId="84" xfId="7" applyNumberFormat="1" applyFont="1" applyFill="1" applyBorder="1" applyAlignment="1">
      <alignment vertical="center"/>
    </xf>
    <xf numFmtId="176" fontId="13" fillId="0" borderId="4" xfId="7" applyNumberFormat="1" applyFont="1" applyFill="1" applyBorder="1" applyAlignment="1" applyProtection="1">
      <alignment vertical="center"/>
    </xf>
    <xf numFmtId="176" fontId="13" fillId="0" borderId="8" xfId="7" applyNumberFormat="1" applyFont="1" applyFill="1" applyBorder="1" applyAlignment="1" applyProtection="1">
      <alignment horizontal="left" vertical="center"/>
    </xf>
    <xf numFmtId="176" fontId="13" fillId="0" borderId="85" xfId="7" applyNumberFormat="1" applyFont="1" applyFill="1" applyBorder="1" applyAlignment="1" applyProtection="1">
      <alignment vertical="center"/>
    </xf>
    <xf numFmtId="176" fontId="15" fillId="0" borderId="8" xfId="8" applyNumberFormat="1" applyFont="1" applyFill="1" applyBorder="1" applyAlignment="1" applyProtection="1">
      <alignment vertical="center" shrinkToFit="1"/>
    </xf>
    <xf numFmtId="176" fontId="13" fillId="0" borderId="15" xfId="8" applyNumberFormat="1" applyFont="1" applyFill="1" applyBorder="1" applyAlignment="1" applyProtection="1">
      <alignment vertical="center"/>
      <protection locked="0"/>
    </xf>
    <xf numFmtId="176" fontId="13" fillId="0" borderId="0" xfId="7" applyNumberFormat="1" applyFont="1" applyFill="1" applyBorder="1" applyAlignment="1"/>
    <xf numFmtId="176" fontId="13" fillId="0" borderId="0" xfId="8" applyNumberFormat="1" applyFont="1" applyFill="1" applyBorder="1" applyAlignment="1" applyProtection="1">
      <alignment vertical="center"/>
      <protection locked="0"/>
    </xf>
    <xf numFmtId="176" fontId="13" fillId="0" borderId="0" xfId="9" applyNumberFormat="1" applyFont="1" applyAlignment="1" applyProtection="1">
      <alignment vertical="center"/>
    </xf>
    <xf numFmtId="176" fontId="16" fillId="0" borderId="0" xfId="7" applyNumberFormat="1" applyFont="1" applyFill="1" applyBorder="1" applyAlignment="1" applyProtection="1">
      <alignment vertical="center"/>
    </xf>
    <xf numFmtId="176" fontId="13" fillId="0" borderId="57" xfId="8" applyNumberFormat="1" applyFont="1" applyFill="1" applyBorder="1" applyAlignment="1" applyProtection="1">
      <alignment vertical="center"/>
    </xf>
    <xf numFmtId="176" fontId="13" fillId="0" borderId="0" xfId="10" applyNumberFormat="1" applyFont="1" applyFill="1" applyAlignment="1">
      <alignment vertical="center"/>
    </xf>
    <xf numFmtId="176" fontId="13" fillId="0" borderId="0" xfId="10" applyNumberFormat="1" applyFont="1" applyFill="1" applyBorder="1" applyAlignment="1" applyProtection="1">
      <alignment vertical="center"/>
    </xf>
    <xf numFmtId="176" fontId="13" fillId="0" borderId="0" xfId="10" applyNumberFormat="1" applyFont="1" applyFill="1" applyBorder="1" applyAlignment="1" applyProtection="1">
      <alignment horizontal="distributed" vertical="center"/>
    </xf>
    <xf numFmtId="176" fontId="13" fillId="0" borderId="6" xfId="10" applyNumberFormat="1" applyFont="1" applyFill="1" applyBorder="1" applyAlignment="1" applyProtection="1">
      <alignment vertical="center"/>
    </xf>
    <xf numFmtId="176" fontId="13" fillId="0" borderId="19" xfId="10" applyNumberFormat="1" applyFont="1" applyFill="1" applyBorder="1" applyAlignment="1" applyProtection="1">
      <alignment vertical="center"/>
    </xf>
    <xf numFmtId="176" fontId="13" fillId="0" borderId="35" xfId="10" applyNumberFormat="1" applyFont="1" applyFill="1" applyBorder="1" applyAlignment="1" applyProtection="1">
      <alignment vertical="center"/>
    </xf>
    <xf numFmtId="176" fontId="13" fillId="0" borderId="7" xfId="10" applyNumberFormat="1" applyFont="1" applyFill="1" applyBorder="1" applyAlignment="1" applyProtection="1">
      <alignment vertical="center"/>
    </xf>
    <xf numFmtId="176" fontId="13" fillId="0" borderId="4" xfId="10" applyNumberFormat="1" applyFont="1" applyFill="1" applyBorder="1" applyAlignment="1" applyProtection="1">
      <alignment vertical="center"/>
    </xf>
    <xf numFmtId="176" fontId="13" fillId="0" borderId="5" xfId="10" applyNumberFormat="1" applyFont="1" applyFill="1" applyBorder="1" applyAlignment="1" applyProtection="1">
      <alignment vertical="center"/>
    </xf>
    <xf numFmtId="176" fontId="13" fillId="0" borderId="0" xfId="10" applyNumberFormat="1" applyFont="1" applyFill="1" applyBorder="1" applyAlignment="1" applyProtection="1">
      <alignment horizontal="center" vertical="center"/>
    </xf>
    <xf numFmtId="176" fontId="13" fillId="0" borderId="8" xfId="10" applyNumberFormat="1" applyFont="1" applyFill="1" applyBorder="1" applyAlignment="1" applyProtection="1">
      <alignment vertical="center"/>
    </xf>
    <xf numFmtId="176" fontId="13" fillId="0" borderId="2" xfId="10" applyNumberFormat="1" applyFont="1" applyFill="1" applyBorder="1" applyAlignment="1" applyProtection="1">
      <alignment vertical="center"/>
    </xf>
    <xf numFmtId="176" fontId="13" fillId="0" borderId="7" xfId="10" applyNumberFormat="1" applyFont="1" applyFill="1" applyBorder="1" applyAlignment="1" applyProtection="1">
      <alignment horizontal="centerContinuous" vertical="center"/>
    </xf>
    <xf numFmtId="176" fontId="13" fillId="0" borderId="0" xfId="10" applyNumberFormat="1" applyFont="1" applyFill="1" applyBorder="1" applyAlignment="1" applyProtection="1">
      <alignment horizontal="centerContinuous" vertical="center"/>
    </xf>
    <xf numFmtId="176" fontId="13" fillId="0" borderId="22" xfId="10" applyNumberFormat="1" applyFont="1" applyFill="1" applyBorder="1" applyAlignment="1" applyProtection="1">
      <alignment vertical="center"/>
    </xf>
    <xf numFmtId="176" fontId="13" fillId="0" borderId="13" xfId="10" applyNumberFormat="1" applyFont="1" applyFill="1" applyBorder="1" applyAlignment="1" applyProtection="1">
      <alignment vertical="center"/>
    </xf>
    <xf numFmtId="176" fontId="13" fillId="0" borderId="15" xfId="10" applyNumberFormat="1" applyFont="1" applyFill="1" applyBorder="1" applyAlignment="1" applyProtection="1">
      <alignment vertical="center"/>
    </xf>
    <xf numFmtId="176" fontId="13" fillId="0" borderId="88" xfId="10" applyNumberFormat="1" applyFont="1" applyFill="1" applyBorder="1" applyAlignment="1" applyProtection="1">
      <alignment vertical="center"/>
    </xf>
    <xf numFmtId="176" fontId="13" fillId="0" borderId="14" xfId="10" applyNumberFormat="1" applyFont="1" applyFill="1" applyBorder="1" applyAlignment="1" applyProtection="1">
      <alignment vertical="center"/>
    </xf>
    <xf numFmtId="176" fontId="13" fillId="0" borderId="38" xfId="10" applyNumberFormat="1" applyFont="1" applyFill="1" applyBorder="1" applyAlignment="1" applyProtection="1">
      <alignment vertical="center"/>
    </xf>
    <xf numFmtId="176" fontId="15" fillId="0" borderId="2" xfId="11" applyNumberFormat="1" applyFont="1" applyFill="1" applyBorder="1" applyAlignment="1" applyProtection="1">
      <alignment horizontal="right" vertical="center" shrinkToFit="1"/>
    </xf>
    <xf numFmtId="176" fontId="15" fillId="0" borderId="7" xfId="11" applyNumberFormat="1" applyFont="1" applyFill="1" applyBorder="1" applyAlignment="1" applyProtection="1">
      <alignment vertical="center" shrinkToFit="1"/>
    </xf>
    <xf numFmtId="176" fontId="15" fillId="0" borderId="2" xfId="11" applyNumberFormat="1" applyFont="1" applyFill="1" applyBorder="1" applyAlignment="1" applyProtection="1">
      <alignment vertical="center" shrinkToFit="1"/>
    </xf>
    <xf numFmtId="176" fontId="15" fillId="0" borderId="2" xfId="11" applyNumberFormat="1" applyFont="1" applyFill="1" applyBorder="1" applyAlignment="1" applyProtection="1">
      <alignment horizontal="right" vertical="center" shrinkToFit="1"/>
      <protection locked="0"/>
    </xf>
    <xf numFmtId="176" fontId="13" fillId="0" borderId="2" xfId="11" applyNumberFormat="1" applyFont="1" applyFill="1" applyBorder="1" applyAlignment="1" applyProtection="1">
      <alignment horizontal="right" vertical="center"/>
    </xf>
    <xf numFmtId="176" fontId="13" fillId="0" borderId="3" xfId="10" applyNumberFormat="1" applyFont="1" applyFill="1" applyBorder="1" applyAlignment="1" applyProtection="1">
      <alignment horizontal="center" vertical="center" shrinkToFit="1"/>
    </xf>
    <xf numFmtId="176" fontId="13" fillId="0" borderId="51" xfId="11" applyNumberFormat="1" applyFont="1" applyFill="1" applyBorder="1" applyAlignment="1" applyProtection="1">
      <alignment vertical="center"/>
    </xf>
    <xf numFmtId="176" fontId="13" fillId="0" borderId="0" xfId="11" applyNumberFormat="1" applyFont="1" applyFill="1" applyAlignment="1">
      <alignment vertical="center"/>
    </xf>
    <xf numFmtId="176" fontId="16" fillId="0" borderId="0" xfId="14" applyNumberFormat="1" applyFont="1" applyFill="1" applyAlignment="1" applyProtection="1">
      <alignment vertical="center"/>
    </xf>
    <xf numFmtId="176" fontId="13" fillId="0" borderId="0" xfId="14" applyNumberFormat="1" applyFont="1" applyFill="1" applyAlignment="1" applyProtection="1">
      <alignment vertical="center"/>
    </xf>
    <xf numFmtId="176" fontId="14" fillId="0" borderId="0" xfId="15" applyNumberFormat="1" applyFont="1" applyFill="1" applyBorder="1" applyAlignment="1" applyProtection="1">
      <alignment vertical="center"/>
    </xf>
    <xf numFmtId="176" fontId="13" fillId="0" borderId="0" xfId="12" applyNumberFormat="1" applyFont="1" applyAlignment="1">
      <alignment vertical="center"/>
    </xf>
    <xf numFmtId="176" fontId="13" fillId="0" borderId="0" xfId="12" applyNumberFormat="1" applyFont="1" applyBorder="1" applyAlignment="1" applyProtection="1">
      <alignment vertical="center"/>
    </xf>
    <xf numFmtId="176" fontId="13" fillId="0" borderId="6" xfId="12" applyNumberFormat="1" applyFont="1" applyBorder="1" applyAlignment="1" applyProtection="1">
      <alignment vertical="center"/>
    </xf>
    <xf numFmtId="176" fontId="13" fillId="0" borderId="19" xfId="12" applyNumberFormat="1" applyFont="1" applyBorder="1" applyAlignment="1" applyProtection="1">
      <alignment vertical="center"/>
    </xf>
    <xf numFmtId="176" fontId="13" fillId="0" borderId="3" xfId="12" applyNumberFormat="1" applyFont="1" applyBorder="1" applyAlignment="1" applyProtection="1">
      <alignment horizontal="center" vertical="center"/>
    </xf>
    <xf numFmtId="176" fontId="13" fillId="0" borderId="31" xfId="12" applyNumberFormat="1" applyFont="1" applyBorder="1" applyAlignment="1" applyProtection="1">
      <alignment horizontal="center" vertical="center"/>
    </xf>
    <xf numFmtId="176" fontId="13" fillId="0" borderId="0" xfId="12" applyNumberFormat="1" applyFont="1" applyBorder="1" applyAlignment="1" applyProtection="1">
      <alignment horizontal="center" vertical="center"/>
    </xf>
    <xf numFmtId="176" fontId="13" fillId="0" borderId="7" xfId="12" applyNumberFormat="1" applyFont="1" applyBorder="1" applyAlignment="1" applyProtection="1">
      <alignment vertical="center"/>
    </xf>
    <xf numFmtId="176" fontId="13" fillId="0" borderId="31" xfId="12" applyNumberFormat="1" applyFont="1" applyBorder="1" applyAlignment="1" applyProtection="1">
      <alignment vertical="center"/>
    </xf>
    <xf numFmtId="176" fontId="13" fillId="0" borderId="14" xfId="12" applyNumberFormat="1" applyFont="1" applyBorder="1" applyAlignment="1">
      <alignment vertical="distributed"/>
    </xf>
    <xf numFmtId="176" fontId="13" fillId="0" borderId="2" xfId="12" applyNumberFormat="1" applyFont="1" applyBorder="1" applyAlignment="1" applyProtection="1">
      <alignment vertical="center"/>
    </xf>
    <xf numFmtId="176" fontId="13" fillId="0" borderId="85" xfId="12" applyNumberFormat="1" applyFont="1" applyBorder="1" applyAlignment="1" applyProtection="1">
      <alignment vertical="center"/>
    </xf>
    <xf numFmtId="176" fontId="21" fillId="0" borderId="14" xfId="12" applyNumberFormat="1" applyFont="1" applyBorder="1" applyAlignment="1">
      <alignment vertical="distributed" wrapText="1"/>
    </xf>
    <xf numFmtId="176" fontId="13" fillId="0" borderId="5" xfId="12" applyNumberFormat="1" applyFont="1" applyBorder="1" applyAlignment="1" applyProtection="1">
      <alignment vertical="center"/>
    </xf>
    <xf numFmtId="176" fontId="13" fillId="0" borderId="86" xfId="12" applyNumberFormat="1" applyFont="1" applyBorder="1" applyAlignment="1" applyProtection="1">
      <alignment vertical="center"/>
    </xf>
    <xf numFmtId="176" fontId="13" fillId="0" borderId="95" xfId="12" applyNumberFormat="1" applyFont="1" applyBorder="1" applyAlignment="1" applyProtection="1">
      <alignment vertical="center"/>
    </xf>
    <xf numFmtId="176" fontId="13" fillId="0" borderId="94" xfId="12" applyNumberFormat="1" applyFont="1" applyBorder="1" applyAlignment="1" applyProtection="1">
      <alignment vertical="center"/>
    </xf>
    <xf numFmtId="176" fontId="13" fillId="0" borderId="91" xfId="12" applyNumberFormat="1" applyFont="1" applyBorder="1" applyAlignment="1" applyProtection="1">
      <alignment vertical="center"/>
    </xf>
    <xf numFmtId="176" fontId="15" fillId="0" borderId="2" xfId="11" applyNumberFormat="1" applyFont="1" applyFill="1" applyBorder="1" applyAlignment="1" applyProtection="1">
      <alignment vertical="center"/>
    </xf>
    <xf numFmtId="176" fontId="15" fillId="0" borderId="7" xfId="11" applyNumberFormat="1" applyFont="1" applyFill="1" applyBorder="1" applyAlignment="1" applyProtection="1">
      <alignment vertical="center"/>
    </xf>
    <xf numFmtId="176" fontId="15" fillId="0" borderId="48" xfId="11" applyNumberFormat="1" applyFont="1" applyFill="1" applyBorder="1" applyAlignment="1" applyProtection="1">
      <alignment vertical="center"/>
    </xf>
    <xf numFmtId="176" fontId="15" fillId="0" borderId="3" xfId="11" applyNumberFormat="1" applyFont="1" applyFill="1" applyBorder="1" applyAlignment="1" applyProtection="1">
      <alignment vertical="center"/>
    </xf>
    <xf numFmtId="176" fontId="15" fillId="0" borderId="9" xfId="11" applyNumberFormat="1" applyFont="1" applyFill="1" applyBorder="1" applyAlignment="1" applyProtection="1">
      <alignment vertical="center"/>
    </xf>
    <xf numFmtId="176" fontId="15" fillId="0" borderId="0" xfId="11" applyNumberFormat="1" applyFont="1" applyFill="1" applyBorder="1" applyAlignment="1" applyProtection="1">
      <alignment vertical="center"/>
    </xf>
    <xf numFmtId="176" fontId="15" fillId="0" borderId="31" xfId="11" applyNumberFormat="1" applyFont="1" applyFill="1" applyBorder="1" applyAlignment="1" applyProtection="1">
      <alignment vertical="center"/>
    </xf>
    <xf numFmtId="176" fontId="13" fillId="0" borderId="14" xfId="11" applyNumberFormat="1" applyFont="1" applyFill="1" applyBorder="1" applyAlignment="1" applyProtection="1">
      <alignment vertical="center"/>
    </xf>
    <xf numFmtId="176" fontId="13" fillId="0" borderId="13" xfId="11" applyNumberFormat="1" applyFont="1" applyFill="1" applyBorder="1" applyAlignment="1" applyProtection="1">
      <alignment vertical="center"/>
      <protection locked="0"/>
    </xf>
    <xf numFmtId="176" fontId="13" fillId="0" borderId="22" xfId="11" applyNumberFormat="1" applyFont="1" applyFill="1" applyBorder="1" applyAlignment="1" applyProtection="1">
      <alignment vertical="center"/>
      <protection locked="0"/>
    </xf>
    <xf numFmtId="176" fontId="13" fillId="0" borderId="13" xfId="11" applyNumberFormat="1" applyFont="1" applyFill="1" applyBorder="1" applyAlignment="1" applyProtection="1">
      <alignment vertical="center"/>
    </xf>
    <xf numFmtId="176" fontId="13" fillId="0" borderId="38" xfId="11" applyNumberFormat="1" applyFont="1" applyFill="1" applyBorder="1" applyAlignment="1" applyProtection="1">
      <alignment vertical="center"/>
    </xf>
    <xf numFmtId="176" fontId="13" fillId="0" borderId="14" xfId="11" applyNumberFormat="1" applyFont="1" applyFill="1" applyBorder="1" applyAlignment="1" applyProtection="1">
      <alignment vertical="center"/>
      <protection locked="0"/>
    </xf>
    <xf numFmtId="176" fontId="13" fillId="0" borderId="16" xfId="11" applyNumberFormat="1" applyFont="1" applyFill="1" applyBorder="1" applyAlignment="1" applyProtection="1">
      <alignment vertical="center"/>
      <protection locked="0"/>
    </xf>
    <xf numFmtId="176" fontId="13" fillId="0" borderId="5" xfId="12" applyNumberFormat="1" applyFont="1" applyBorder="1" applyAlignment="1" applyProtection="1">
      <alignment horizontal="distributed" vertical="center"/>
    </xf>
    <xf numFmtId="176" fontId="13" fillId="0" borderId="5" xfId="11" applyNumberFormat="1" applyFont="1" applyFill="1" applyBorder="1" applyAlignment="1" applyProtection="1">
      <alignment horizontal="right" vertical="center"/>
    </xf>
    <xf numFmtId="176" fontId="13" fillId="0" borderId="2" xfId="12" applyNumberFormat="1" applyFont="1" applyBorder="1" applyAlignment="1" applyProtection="1">
      <alignment horizontal="distributed" vertical="center"/>
    </xf>
    <xf numFmtId="176" fontId="23" fillId="0" borderId="2" xfId="12" applyNumberFormat="1" applyFont="1" applyBorder="1" applyAlignment="1" applyProtection="1">
      <alignment horizontal="distributed" vertical="center"/>
    </xf>
    <xf numFmtId="176" fontId="13" fillId="0" borderId="14" xfId="12" applyNumberFormat="1" applyFont="1" applyBorder="1" applyAlignment="1" applyProtection="1">
      <alignment horizontal="distributed" vertical="center"/>
    </xf>
    <xf numFmtId="176" fontId="13" fillId="0" borderId="14" xfId="11" applyNumberFormat="1" applyFont="1" applyFill="1" applyBorder="1" applyAlignment="1" applyProtection="1">
      <alignment horizontal="right" vertical="center"/>
    </xf>
    <xf numFmtId="176" fontId="13" fillId="0" borderId="0" xfId="11" applyNumberFormat="1" applyFont="1" applyBorder="1" applyAlignment="1" applyProtection="1">
      <alignment vertical="center"/>
    </xf>
    <xf numFmtId="176" fontId="15" fillId="0" borderId="0" xfId="12" applyNumberFormat="1" applyFont="1" applyBorder="1" applyAlignment="1" applyProtection="1">
      <alignment vertical="center"/>
    </xf>
    <xf numFmtId="176" fontId="13" fillId="0" borderId="0" xfId="16" applyNumberFormat="1" applyFont="1"/>
    <xf numFmtId="176" fontId="13" fillId="0" borderId="0" xfId="16" applyNumberFormat="1" applyFont="1" applyBorder="1"/>
    <xf numFmtId="176" fontId="24" fillId="0" borderId="0" xfId="16" applyNumberFormat="1" applyFont="1" applyBorder="1" applyAlignment="1">
      <alignment horizontal="center"/>
    </xf>
    <xf numFmtId="176" fontId="13" fillId="0" borderId="10" xfId="16" applyNumberFormat="1" applyFont="1" applyBorder="1" applyAlignment="1">
      <alignment vertical="center"/>
    </xf>
    <xf numFmtId="176" fontId="13" fillId="0" borderId="36" xfId="16" applyNumberFormat="1" applyFont="1" applyBorder="1" applyAlignment="1">
      <alignment vertical="center"/>
    </xf>
    <xf numFmtId="176" fontId="13" fillId="0" borderId="58" xfId="16" applyNumberFormat="1" applyFont="1" applyBorder="1" applyAlignment="1">
      <alignment horizontal="right" vertical="center"/>
    </xf>
    <xf numFmtId="176" fontId="13" fillId="0" borderId="70" xfId="16" applyNumberFormat="1" applyFont="1" applyBorder="1" applyAlignment="1">
      <alignment vertical="center"/>
    </xf>
    <xf numFmtId="176" fontId="13" fillId="0" borderId="76" xfId="16" applyNumberFormat="1" applyFont="1" applyBorder="1" applyAlignment="1">
      <alignment vertical="center"/>
    </xf>
    <xf numFmtId="176" fontId="13" fillId="0" borderId="78" xfId="16" applyNumberFormat="1" applyFont="1" applyBorder="1" applyAlignment="1">
      <alignment vertical="center"/>
    </xf>
    <xf numFmtId="176" fontId="13" fillId="0" borderId="58" xfId="16" applyNumberFormat="1" applyFont="1" applyBorder="1" applyAlignment="1">
      <alignment vertical="center"/>
    </xf>
    <xf numFmtId="176" fontId="13" fillId="0" borderId="23" xfId="16" applyNumberFormat="1" applyFont="1" applyBorder="1" applyAlignment="1">
      <alignment vertical="center"/>
    </xf>
    <xf numFmtId="176" fontId="13" fillId="0" borderId="1" xfId="16" applyNumberFormat="1" applyFont="1" applyBorder="1" applyAlignment="1">
      <alignment vertical="center"/>
    </xf>
    <xf numFmtId="176" fontId="13" fillId="0" borderId="71" xfId="16" applyNumberFormat="1" applyFont="1" applyBorder="1" applyAlignment="1">
      <alignment horizontal="center" vertical="center" shrinkToFit="1"/>
    </xf>
    <xf numFmtId="176" fontId="13" fillId="0" borderId="28" xfId="16" applyNumberFormat="1" applyFont="1" applyBorder="1" applyAlignment="1">
      <alignment horizontal="center" vertical="center" shrinkToFit="1"/>
    </xf>
    <xf numFmtId="176" fontId="13" fillId="0" borderId="75" xfId="16" applyNumberFormat="1" applyFont="1" applyBorder="1" applyAlignment="1">
      <alignment horizontal="center" vertical="center" shrinkToFit="1"/>
    </xf>
    <xf numFmtId="176" fontId="13" fillId="0" borderId="69" xfId="16" applyNumberFormat="1" applyFont="1" applyBorder="1" applyAlignment="1">
      <alignment horizontal="center" vertical="center" shrinkToFit="1"/>
    </xf>
    <xf numFmtId="176" fontId="13" fillId="0" borderId="3" xfId="16" applyNumberFormat="1" applyFont="1" applyBorder="1" applyAlignment="1">
      <alignment vertical="center"/>
    </xf>
    <xf numFmtId="176" fontId="15" fillId="0" borderId="0" xfId="17" applyNumberFormat="1" applyFont="1" applyBorder="1" applyAlignment="1">
      <alignment vertical="center"/>
    </xf>
    <xf numFmtId="176" fontId="15" fillId="0" borderId="48" xfId="17" applyNumberFormat="1" applyFont="1" applyBorder="1" applyAlignment="1">
      <alignment vertical="center"/>
    </xf>
    <xf numFmtId="176" fontId="15" fillId="0" borderId="53" xfId="17" applyNumberFormat="1" applyFont="1" applyBorder="1" applyAlignment="1">
      <alignment vertical="center"/>
    </xf>
    <xf numFmtId="176" fontId="15" fillId="0" borderId="3" xfId="16" applyNumberFormat="1" applyFont="1" applyBorder="1" applyAlignment="1">
      <alignment vertical="center"/>
    </xf>
    <xf numFmtId="176" fontId="15" fillId="0" borderId="0" xfId="16" applyNumberFormat="1" applyFont="1" applyBorder="1" applyAlignment="1" applyProtection="1">
      <alignment horizontal="centerContinuous" vertical="center"/>
    </xf>
    <xf numFmtId="176" fontId="15" fillId="0" borderId="57" xfId="16" applyNumberFormat="1" applyFont="1" applyBorder="1" applyAlignment="1" applyProtection="1">
      <alignment horizontal="centerContinuous" vertical="center"/>
    </xf>
    <xf numFmtId="176" fontId="15" fillId="0" borderId="72" xfId="17" applyNumberFormat="1" applyFont="1" applyBorder="1" applyAlignment="1">
      <alignment vertical="center"/>
    </xf>
    <xf numFmtId="176" fontId="15" fillId="0" borderId="3" xfId="17" applyNumberFormat="1" applyFont="1" applyBorder="1" applyAlignment="1">
      <alignment vertical="center"/>
    </xf>
    <xf numFmtId="176" fontId="15" fillId="0" borderId="79" xfId="17" applyNumberFormat="1" applyFont="1" applyBorder="1" applyAlignment="1">
      <alignment vertical="center"/>
    </xf>
    <xf numFmtId="176" fontId="13" fillId="0" borderId="0" xfId="16" applyNumberFormat="1" applyFont="1" applyBorder="1" applyAlignment="1" applyProtection="1">
      <alignment vertical="center"/>
    </xf>
    <xf numFmtId="176" fontId="13" fillId="0" borderId="57" xfId="16" applyNumberFormat="1" applyFont="1" applyBorder="1" applyAlignment="1" applyProtection="1">
      <alignment vertical="center"/>
    </xf>
    <xf numFmtId="176" fontId="13" fillId="0" borderId="0" xfId="17" applyNumberFormat="1" applyFont="1" applyBorder="1" applyAlignment="1">
      <alignment vertical="center"/>
    </xf>
    <xf numFmtId="176" fontId="13" fillId="0" borderId="48" xfId="17" applyNumberFormat="1" applyFont="1" applyBorder="1" applyAlignment="1">
      <alignment vertical="center"/>
    </xf>
    <xf numFmtId="176" fontId="13" fillId="0" borderId="72" xfId="17" applyNumberFormat="1" applyFont="1" applyBorder="1" applyAlignment="1">
      <alignment vertical="center"/>
    </xf>
    <xf numFmtId="176" fontId="13" fillId="0" borderId="3" xfId="17" applyNumberFormat="1" applyFont="1" applyBorder="1" applyAlignment="1">
      <alignment vertical="center"/>
    </xf>
    <xf numFmtId="176" fontId="13" fillId="0" borderId="79" xfId="17" applyNumberFormat="1" applyFont="1" applyBorder="1" applyAlignment="1">
      <alignment vertical="center"/>
    </xf>
    <xf numFmtId="176" fontId="13" fillId="0" borderId="57" xfId="16" applyNumberFormat="1" applyFont="1" applyBorder="1" applyAlignment="1" applyProtection="1">
      <alignment horizontal="distributed" vertical="center"/>
    </xf>
    <xf numFmtId="176" fontId="13" fillId="0" borderId="0" xfId="17" applyNumberFormat="1" applyFont="1" applyBorder="1" applyAlignment="1">
      <alignment horizontal="right" vertical="center"/>
    </xf>
    <xf numFmtId="176" fontId="13" fillId="0" borderId="48" xfId="17" applyNumberFormat="1" applyFont="1" applyBorder="1" applyAlignment="1">
      <alignment horizontal="right" vertical="center"/>
    </xf>
    <xf numFmtId="176" fontId="13" fillId="0" borderId="53" xfId="17" applyNumberFormat="1" applyFont="1" applyBorder="1" applyAlignment="1">
      <alignment horizontal="right" vertical="center"/>
    </xf>
    <xf numFmtId="176" fontId="13" fillId="0" borderId="3" xfId="17" applyNumberFormat="1" applyFont="1" applyBorder="1" applyAlignment="1">
      <alignment horizontal="right" vertical="center"/>
    </xf>
    <xf numFmtId="176" fontId="13" fillId="0" borderId="79" xfId="17" applyNumberFormat="1" applyFont="1" applyBorder="1" applyAlignment="1">
      <alignment horizontal="right" vertical="center"/>
    </xf>
    <xf numFmtId="176" fontId="20" fillId="0" borderId="0" xfId="18" applyNumberFormat="1" applyFont="1" applyFill="1" applyAlignment="1">
      <alignment horizontal="center" vertical="center" shrinkToFit="1"/>
    </xf>
    <xf numFmtId="176" fontId="20" fillId="0" borderId="57" xfId="16" applyNumberFormat="1" applyFont="1" applyBorder="1" applyAlignment="1" applyProtection="1">
      <alignment horizontal="distributed" vertical="center"/>
    </xf>
    <xf numFmtId="176" fontId="13" fillId="0" borderId="48" xfId="17" applyNumberFormat="1" applyFont="1" applyFill="1" applyBorder="1" applyAlignment="1">
      <alignment horizontal="right" vertical="center"/>
    </xf>
    <xf numFmtId="176" fontId="13" fillId="0" borderId="80" xfId="17" applyNumberFormat="1" applyFont="1" applyBorder="1" applyAlignment="1">
      <alignment horizontal="right" vertical="center"/>
    </xf>
    <xf numFmtId="176" fontId="13" fillId="0" borderId="36" xfId="16" applyNumberFormat="1" applyFont="1" applyBorder="1" applyAlignment="1" applyProtection="1">
      <alignment vertical="center"/>
    </xf>
    <xf numFmtId="176" fontId="13" fillId="0" borderId="58" xfId="16" applyNumberFormat="1" applyFont="1" applyBorder="1" applyAlignment="1" applyProtection="1">
      <alignment horizontal="distributed" vertical="center"/>
    </xf>
    <xf numFmtId="176" fontId="13" fillId="0" borderId="36" xfId="17" applyNumberFormat="1" applyFont="1" applyBorder="1" applyAlignment="1">
      <alignment vertical="center"/>
    </xf>
    <xf numFmtId="176" fontId="13" fillId="0" borderId="55" xfId="17" applyNumberFormat="1" applyFont="1" applyBorder="1" applyAlignment="1">
      <alignment vertical="center"/>
    </xf>
    <xf numFmtId="176" fontId="13" fillId="0" borderId="58" xfId="17" applyNumberFormat="1" applyFont="1" applyBorder="1" applyAlignment="1">
      <alignment vertical="center"/>
    </xf>
    <xf numFmtId="176" fontId="13" fillId="0" borderId="70" xfId="17" applyNumberFormat="1" applyFont="1" applyBorder="1" applyAlignment="1">
      <alignment vertical="center"/>
    </xf>
    <xf numFmtId="176" fontId="13" fillId="0" borderId="77" xfId="17" applyNumberFormat="1" applyFont="1" applyBorder="1" applyAlignment="1">
      <alignment vertical="center"/>
    </xf>
    <xf numFmtId="176" fontId="13" fillId="0" borderId="78" xfId="17" applyNumberFormat="1" applyFont="1" applyBorder="1" applyAlignment="1">
      <alignment vertical="center"/>
    </xf>
    <xf numFmtId="176" fontId="15" fillId="0" borderId="80" xfId="17" applyNumberFormat="1" applyFont="1" applyBorder="1" applyAlignment="1">
      <alignment vertical="center"/>
    </xf>
    <xf numFmtId="176" fontId="13" fillId="0" borderId="57" xfId="16" applyNumberFormat="1" applyFont="1" applyBorder="1" applyAlignment="1">
      <alignment horizontal="distributed" vertical="center"/>
    </xf>
    <xf numFmtId="176" fontId="13" fillId="0" borderId="72" xfId="17" applyNumberFormat="1" applyFont="1" applyBorder="1" applyAlignment="1">
      <alignment horizontal="right" vertical="center"/>
    </xf>
    <xf numFmtId="176" fontId="20" fillId="0" borderId="0" xfId="18" applyNumberFormat="1" applyFont="1" applyAlignment="1">
      <alignment horizontal="center" vertical="center" shrinkToFit="1"/>
    </xf>
    <xf numFmtId="176" fontId="13" fillId="0" borderId="60" xfId="16" applyNumberFormat="1" applyFont="1" applyBorder="1" applyAlignment="1">
      <alignment horizontal="distributed" vertical="center"/>
    </xf>
    <xf numFmtId="176" fontId="13" fillId="0" borderId="51" xfId="17" applyNumberFormat="1" applyFont="1" applyBorder="1" applyAlignment="1">
      <alignment horizontal="right" vertical="center"/>
    </xf>
    <xf numFmtId="176" fontId="13" fillId="0" borderId="54" xfId="17" applyNumberFormat="1" applyFont="1" applyBorder="1" applyAlignment="1">
      <alignment horizontal="right" vertical="center"/>
    </xf>
    <xf numFmtId="176" fontId="13" fillId="0" borderId="23" xfId="17" applyNumberFormat="1" applyFont="1" applyBorder="1" applyAlignment="1">
      <alignment horizontal="right" vertical="center"/>
    </xf>
    <xf numFmtId="176" fontId="13" fillId="0" borderId="81" xfId="17" applyNumberFormat="1" applyFont="1" applyBorder="1" applyAlignment="1">
      <alignment horizontal="right" vertical="center"/>
    </xf>
    <xf numFmtId="176" fontId="13" fillId="0" borderId="60" xfId="16" applyNumberFormat="1" applyFont="1" applyBorder="1" applyAlignment="1" applyProtection="1">
      <alignment horizontal="distributed" vertical="center"/>
    </xf>
    <xf numFmtId="176" fontId="13" fillId="0" borderId="68" xfId="16" applyNumberFormat="1" applyFont="1" applyBorder="1" applyAlignment="1" applyProtection="1">
      <alignment horizontal="distributed" vertical="center"/>
    </xf>
    <xf numFmtId="176" fontId="13" fillId="0" borderId="69" xfId="16" applyNumberFormat="1" applyFont="1" applyBorder="1" applyAlignment="1">
      <alignment horizontal="distributed" vertical="center"/>
    </xf>
    <xf numFmtId="176" fontId="13" fillId="0" borderId="46" xfId="17" applyNumberFormat="1" applyFont="1" applyBorder="1" applyAlignment="1">
      <alignment horizontal="right" vertical="center"/>
    </xf>
    <xf numFmtId="176" fontId="13" fillId="0" borderId="52" xfId="17" applyNumberFormat="1" applyFont="1" applyBorder="1" applyAlignment="1">
      <alignment horizontal="right" vertical="center"/>
    </xf>
    <xf numFmtId="176" fontId="13" fillId="0" borderId="33" xfId="17" applyNumberFormat="1" applyFont="1" applyBorder="1" applyAlignment="1">
      <alignment horizontal="right" vertical="center"/>
    </xf>
    <xf numFmtId="176" fontId="13" fillId="0" borderId="82" xfId="17" applyNumberFormat="1" applyFont="1" applyBorder="1" applyAlignment="1">
      <alignment horizontal="right" vertical="center"/>
    </xf>
    <xf numFmtId="176" fontId="13" fillId="0" borderId="55" xfId="17" applyNumberFormat="1" applyFont="1" applyBorder="1" applyAlignment="1">
      <alignment horizontal="right" vertical="center"/>
    </xf>
    <xf numFmtId="176" fontId="13" fillId="0" borderId="73" xfId="17" applyNumberFormat="1" applyFont="1" applyBorder="1" applyAlignment="1">
      <alignment horizontal="right" vertical="center"/>
    </xf>
    <xf numFmtId="176" fontId="13" fillId="0" borderId="77" xfId="17" applyNumberFormat="1" applyFont="1" applyBorder="1" applyAlignment="1">
      <alignment horizontal="right" vertical="center"/>
    </xf>
    <xf numFmtId="176" fontId="13" fillId="0" borderId="1" xfId="17" applyNumberFormat="1" applyFont="1" applyBorder="1" applyAlignment="1">
      <alignment horizontal="right" vertical="center"/>
    </xf>
    <xf numFmtId="176" fontId="13" fillId="0" borderId="83" xfId="17" applyNumberFormat="1" applyFont="1" applyBorder="1" applyAlignment="1">
      <alignment horizontal="right" vertical="center"/>
    </xf>
    <xf numFmtId="176" fontId="21" fillId="0" borderId="0" xfId="16" applyNumberFormat="1" applyFont="1" applyFill="1" applyAlignment="1">
      <alignment vertical="center"/>
    </xf>
    <xf numFmtId="176" fontId="13" fillId="0" borderId="0" xfId="16" applyNumberFormat="1" applyFont="1" applyFill="1" applyAlignment="1">
      <alignment vertical="center"/>
    </xf>
    <xf numFmtId="176" fontId="13" fillId="0" borderId="0" xfId="16" applyNumberFormat="1" applyFont="1" applyAlignment="1">
      <alignment vertical="center"/>
    </xf>
    <xf numFmtId="176" fontId="13" fillId="0" borderId="0" xfId="9" applyNumberFormat="1" applyFont="1" applyFill="1" applyAlignment="1">
      <alignment vertical="center"/>
    </xf>
    <xf numFmtId="176" fontId="13" fillId="0" borderId="0" xfId="9" applyNumberFormat="1" applyFont="1" applyFill="1" applyBorder="1" applyAlignment="1" applyProtection="1">
      <alignment vertical="center"/>
    </xf>
    <xf numFmtId="176" fontId="13" fillId="0" borderId="7" xfId="9" applyNumberFormat="1" applyFont="1" applyFill="1" applyBorder="1" applyAlignment="1" applyProtection="1">
      <alignment vertical="center"/>
    </xf>
    <xf numFmtId="176" fontId="13" fillId="0" borderId="2" xfId="9" applyNumberFormat="1" applyFont="1" applyFill="1" applyBorder="1" applyAlignment="1" applyProtection="1">
      <alignment vertical="center"/>
    </xf>
    <xf numFmtId="176" fontId="13" fillId="0" borderId="61" xfId="9" applyNumberFormat="1" applyFont="1" applyFill="1" applyBorder="1" applyAlignment="1" applyProtection="1">
      <alignment horizontal="center" vertical="center"/>
    </xf>
    <xf numFmtId="176" fontId="13" fillId="0" borderId="7" xfId="9" applyNumberFormat="1" applyFont="1" applyFill="1" applyBorder="1" applyAlignment="1" applyProtection="1">
      <alignment horizontal="centerContinuous" vertical="center"/>
    </xf>
    <xf numFmtId="176" fontId="13" fillId="0" borderId="0" xfId="9" applyNumberFormat="1" applyFont="1" applyFill="1" applyBorder="1" applyAlignment="1" applyProtection="1">
      <alignment horizontal="center" vertical="center"/>
    </xf>
    <xf numFmtId="176" fontId="13" fillId="0" borderId="0" xfId="9" applyNumberFormat="1" applyFont="1" applyFill="1" applyBorder="1" applyAlignment="1" applyProtection="1">
      <alignment horizontal="centerContinuous" vertical="center"/>
    </xf>
    <xf numFmtId="176" fontId="13" fillId="0" borderId="0" xfId="9" applyNumberFormat="1" applyFont="1" applyFill="1" applyBorder="1" applyAlignment="1" applyProtection="1">
      <alignment horizontal="distributed" vertical="center"/>
    </xf>
    <xf numFmtId="176" fontId="13" fillId="0" borderId="8" xfId="9" applyNumberFormat="1" applyFont="1" applyFill="1" applyBorder="1" applyAlignment="1" applyProtection="1">
      <alignment vertical="center"/>
    </xf>
    <xf numFmtId="176" fontId="13" fillId="0" borderId="7" xfId="9" applyNumberFormat="1" applyFont="1" applyFill="1" applyBorder="1" applyAlignment="1" applyProtection="1">
      <alignment horizontal="center" vertical="center"/>
    </xf>
    <xf numFmtId="176" fontId="13" fillId="0" borderId="22" xfId="9" applyNumberFormat="1" applyFont="1" applyFill="1" applyBorder="1" applyAlignment="1" applyProtection="1">
      <alignment vertical="center"/>
    </xf>
    <xf numFmtId="176" fontId="15" fillId="0" borderId="7" xfId="9" applyNumberFormat="1" applyFont="1" applyFill="1" applyBorder="1" applyAlignment="1" applyProtection="1">
      <alignment horizontal="center" vertical="center"/>
    </xf>
    <xf numFmtId="176" fontId="15" fillId="0" borderId="7" xfId="9" applyNumberFormat="1" applyFont="1" applyFill="1" applyBorder="1" applyAlignment="1" applyProtection="1">
      <alignment vertical="center"/>
    </xf>
    <xf numFmtId="176" fontId="15" fillId="0" borderId="0" xfId="9" applyNumberFormat="1" applyFont="1" applyFill="1" applyBorder="1" applyAlignment="1" applyProtection="1">
      <alignment vertical="center"/>
    </xf>
    <xf numFmtId="176" fontId="15" fillId="0" borderId="2" xfId="9" applyNumberFormat="1" applyFont="1" applyFill="1" applyBorder="1" applyAlignment="1" applyProtection="1">
      <alignment horizontal="distributed" vertical="center"/>
    </xf>
    <xf numFmtId="176" fontId="13" fillId="0" borderId="2" xfId="9" applyNumberFormat="1" applyFont="1" applyFill="1" applyBorder="1" applyAlignment="1" applyProtection="1">
      <alignment horizontal="right" vertical="center"/>
    </xf>
    <xf numFmtId="176" fontId="15" fillId="0" borderId="2" xfId="9" applyNumberFormat="1" applyFont="1" applyFill="1" applyBorder="1" applyAlignment="1" applyProtection="1">
      <alignment vertical="center"/>
    </xf>
    <xf numFmtId="176" fontId="13" fillId="0" borderId="0" xfId="9" applyNumberFormat="1" applyFont="1" applyFill="1" applyAlignment="1" applyProtection="1">
      <alignment vertical="center"/>
      <protection locked="0"/>
    </xf>
    <xf numFmtId="176" fontId="13" fillId="0" borderId="2" xfId="9" applyNumberFormat="1" applyFont="1" applyFill="1" applyBorder="1" applyAlignment="1">
      <alignment vertical="center" shrinkToFit="1"/>
    </xf>
    <xf numFmtId="176" fontId="13" fillId="0" borderId="7" xfId="7" applyNumberFormat="1" applyFont="1" applyFill="1" applyBorder="1" applyAlignment="1" applyProtection="1">
      <alignment horizontal="distributed" vertical="center"/>
    </xf>
    <xf numFmtId="176" fontId="13" fillId="0" borderId="14" xfId="7" applyNumberFormat="1" applyFont="1" applyFill="1" applyBorder="1" applyAlignment="1" applyProtection="1">
      <alignment horizontal="center" vertical="center"/>
    </xf>
    <xf numFmtId="176" fontId="13" fillId="0" borderId="6" xfId="10" applyNumberFormat="1" applyFont="1" applyFill="1" applyBorder="1" applyAlignment="1" applyProtection="1">
      <alignment vertical="center" shrinkToFit="1"/>
    </xf>
    <xf numFmtId="176" fontId="13" fillId="0" borderId="19" xfId="10" applyNumberFormat="1" applyFont="1" applyFill="1" applyBorder="1" applyAlignment="1" applyProtection="1">
      <alignment vertical="center" shrinkToFit="1"/>
    </xf>
    <xf numFmtId="176" fontId="13" fillId="0" borderId="5" xfId="11" applyNumberFormat="1" applyFont="1" applyFill="1" applyBorder="1" applyAlignment="1" applyProtection="1">
      <alignment vertical="center" shrinkToFit="1"/>
    </xf>
    <xf numFmtId="176" fontId="13" fillId="0" borderId="88" xfId="11" applyNumberFormat="1" applyFont="1" applyFill="1" applyBorder="1" applyAlignment="1" applyProtection="1">
      <alignment vertical="center" shrinkToFit="1"/>
    </xf>
    <xf numFmtId="176" fontId="13" fillId="0" borderId="6" xfId="11" applyNumberFormat="1" applyFont="1" applyFill="1" applyBorder="1" applyAlignment="1" applyProtection="1">
      <alignment vertical="center" shrinkToFit="1"/>
    </xf>
    <xf numFmtId="176" fontId="13" fillId="0" borderId="32" xfId="11" applyNumberFormat="1" applyFont="1" applyFill="1" applyBorder="1" applyAlignment="1" applyProtection="1">
      <alignment vertical="center" shrinkToFit="1"/>
    </xf>
    <xf numFmtId="176" fontId="13" fillId="0" borderId="0" xfId="10" applyNumberFormat="1" applyFont="1" applyFill="1" applyAlignment="1">
      <alignment vertical="center" shrinkToFit="1"/>
    </xf>
    <xf numFmtId="176" fontId="13" fillId="0" borderId="7" xfId="10" applyNumberFormat="1" applyFont="1" applyFill="1" applyBorder="1" applyAlignment="1" applyProtection="1">
      <alignment horizontal="centerContinuous" vertical="center" shrinkToFit="1"/>
    </xf>
    <xf numFmtId="176" fontId="13" fillId="0" borderId="0" xfId="10" applyNumberFormat="1" applyFont="1" applyFill="1" applyBorder="1" applyAlignment="1" applyProtection="1">
      <alignment horizontal="centerContinuous" vertical="center" shrinkToFit="1"/>
    </xf>
    <xf numFmtId="176" fontId="13" fillId="0" borderId="2" xfId="11" applyNumberFormat="1" applyFont="1" applyFill="1" applyBorder="1" applyAlignment="1" applyProtection="1">
      <alignment horizontal="right" vertical="center" shrinkToFit="1"/>
    </xf>
    <xf numFmtId="176" fontId="13" fillId="0" borderId="2" xfId="11" applyNumberFormat="1" applyFont="1" applyFill="1" applyBorder="1" applyAlignment="1" applyProtection="1">
      <alignment horizontal="right" vertical="center" shrinkToFit="1"/>
      <protection locked="0"/>
    </xf>
    <xf numFmtId="176" fontId="13" fillId="0" borderId="20" xfId="11" applyNumberFormat="1" applyFont="1" applyFill="1" applyBorder="1" applyAlignment="1" applyProtection="1">
      <alignment horizontal="right" vertical="center" shrinkToFit="1"/>
    </xf>
    <xf numFmtId="176" fontId="13" fillId="0" borderId="20" xfId="11" applyNumberFormat="1" applyFont="1" applyFill="1" applyBorder="1" applyAlignment="1" applyProtection="1">
      <alignment horizontal="right" vertical="center" shrinkToFit="1"/>
      <protection locked="0"/>
    </xf>
    <xf numFmtId="176" fontId="13" fillId="0" borderId="7" xfId="11" applyNumberFormat="1" applyFont="1" applyFill="1" applyBorder="1" applyAlignment="1" applyProtection="1">
      <alignment horizontal="right" vertical="center" shrinkToFit="1"/>
      <protection locked="0"/>
    </xf>
    <xf numFmtId="176" fontId="13" fillId="0" borderId="48" xfId="11" applyNumberFormat="1" applyFont="1" applyFill="1" applyBorder="1" applyAlignment="1" applyProtection="1">
      <alignment horizontal="right" vertical="center" shrinkToFit="1"/>
      <protection locked="0"/>
    </xf>
    <xf numFmtId="176" fontId="13" fillId="0" borderId="57" xfId="11" applyNumberFormat="1" applyFont="1" applyFill="1" applyBorder="1" applyAlignment="1" applyProtection="1">
      <alignment horizontal="right" vertical="center" shrinkToFit="1"/>
      <protection locked="0"/>
    </xf>
    <xf numFmtId="176" fontId="13" fillId="0" borderId="10" xfId="10" applyNumberFormat="1" applyFont="1" applyFill="1" applyBorder="1" applyAlignment="1" applyProtection="1">
      <alignment horizontal="distributed" vertical="center" shrinkToFit="1"/>
    </xf>
    <xf numFmtId="176" fontId="13" fillId="0" borderId="11" xfId="11" applyNumberFormat="1" applyFont="1" applyFill="1" applyBorder="1" applyAlignment="1" applyProtection="1">
      <alignment horizontal="right" vertical="center" shrinkToFit="1"/>
    </xf>
    <xf numFmtId="176" fontId="13" fillId="0" borderId="7" xfId="10" applyNumberFormat="1" applyFont="1" applyFill="1" applyBorder="1" applyAlignment="1" applyProtection="1">
      <alignment vertical="center" shrinkToFit="1"/>
    </xf>
    <xf numFmtId="176" fontId="13" fillId="0" borderId="3" xfId="10" applyNumberFormat="1" applyFont="1" applyFill="1" applyBorder="1" applyAlignment="1" applyProtection="1">
      <alignment horizontal="distributed" vertical="center" shrinkToFit="1"/>
    </xf>
    <xf numFmtId="176" fontId="13" fillId="0" borderId="7" xfId="11" applyNumberFormat="1" applyFont="1" applyFill="1" applyBorder="1" applyAlignment="1" applyProtection="1">
      <alignment horizontal="right" vertical="center" shrinkToFit="1"/>
    </xf>
    <xf numFmtId="176" fontId="13" fillId="0" borderId="13" xfId="10" applyNumberFormat="1" applyFont="1" applyFill="1" applyBorder="1" applyAlignment="1" applyProtection="1">
      <alignment vertical="center" shrinkToFit="1"/>
    </xf>
    <xf numFmtId="176" fontId="13" fillId="0" borderId="23" xfId="10" applyNumberFormat="1" applyFont="1" applyFill="1" applyBorder="1" applyAlignment="1" applyProtection="1">
      <alignment horizontal="distributed" vertical="center" shrinkToFit="1"/>
    </xf>
    <xf numFmtId="176" fontId="13" fillId="0" borderId="42" xfId="11" applyNumberFormat="1" applyFont="1" applyFill="1" applyBorder="1" applyAlignment="1" applyProtection="1">
      <alignment horizontal="right" vertical="center" shrinkToFit="1"/>
    </xf>
    <xf numFmtId="176" fontId="13" fillId="0" borderId="0" xfId="10" applyNumberFormat="1" applyFont="1" applyFill="1" applyBorder="1" applyAlignment="1" applyProtection="1">
      <alignment vertical="center" shrinkToFit="1"/>
    </xf>
    <xf numFmtId="176" fontId="13" fillId="0" borderId="0" xfId="11" applyNumberFormat="1" applyFont="1" applyFill="1" applyBorder="1" applyAlignment="1" applyProtection="1">
      <alignment vertical="center" shrinkToFit="1"/>
    </xf>
    <xf numFmtId="176" fontId="15" fillId="0" borderId="0" xfId="10" applyNumberFormat="1" applyFont="1" applyFill="1" applyBorder="1" applyAlignment="1" applyProtection="1">
      <alignment vertical="center" shrinkToFit="1"/>
    </xf>
    <xf numFmtId="176" fontId="13" fillId="0" borderId="1" xfId="11" applyNumberFormat="1" applyFont="1" applyFill="1" applyBorder="1" applyAlignment="1" applyProtection="1">
      <alignment vertical="center" shrinkToFit="1"/>
    </xf>
    <xf numFmtId="176" fontId="13" fillId="0" borderId="48" xfId="11" applyNumberFormat="1" applyFont="1" applyFill="1" applyBorder="1" applyAlignment="1">
      <alignment vertical="center" shrinkToFit="1"/>
    </xf>
    <xf numFmtId="176" fontId="13" fillId="0" borderId="48" xfId="11" applyNumberFormat="1" applyFont="1" applyFill="1" applyBorder="1" applyAlignment="1" applyProtection="1">
      <alignment vertical="center" shrinkToFit="1"/>
    </xf>
    <xf numFmtId="176" fontId="13" fillId="0" borderId="48" xfId="2" applyNumberFormat="1" applyFont="1" applyFill="1" applyBorder="1" applyAlignment="1">
      <alignment vertical="center" shrinkToFit="1"/>
    </xf>
    <xf numFmtId="176" fontId="13" fillId="0" borderId="7" xfId="0" applyNumberFormat="1" applyFont="1" applyFill="1" applyBorder="1" applyAlignment="1" applyProtection="1">
      <alignment vertical="center"/>
    </xf>
    <xf numFmtId="176" fontId="13" fillId="0" borderId="30" xfId="0" applyNumberFormat="1" applyFont="1" applyFill="1" applyBorder="1" applyAlignment="1" applyProtection="1">
      <alignment vertical="center"/>
    </xf>
    <xf numFmtId="176" fontId="13" fillId="0" borderId="29" xfId="0" applyNumberFormat="1" applyFont="1" applyFill="1" applyBorder="1" applyAlignment="1" applyProtection="1">
      <alignment vertical="center"/>
    </xf>
    <xf numFmtId="176" fontId="13" fillId="0" borderId="35" xfId="0" applyNumberFormat="1" applyFont="1" applyFill="1" applyBorder="1" applyAlignment="1" applyProtection="1">
      <alignment vertical="center"/>
    </xf>
    <xf numFmtId="176" fontId="23" fillId="0" borderId="24" xfId="0" applyNumberFormat="1" applyFont="1" applyFill="1" applyBorder="1" applyAlignment="1" applyProtection="1">
      <alignment horizontal="distributed" vertical="top" wrapText="1"/>
    </xf>
    <xf numFmtId="176" fontId="13" fillId="0" borderId="109" xfId="0" applyNumberFormat="1" applyFont="1" applyFill="1" applyBorder="1" applyAlignment="1" applyProtection="1">
      <alignment horizontal="center" vertical="center"/>
    </xf>
    <xf numFmtId="176" fontId="13" fillId="0" borderId="111" xfId="16" applyNumberFormat="1" applyFont="1" applyBorder="1" applyAlignment="1">
      <alignment horizontal="distributed" vertical="center"/>
    </xf>
    <xf numFmtId="176" fontId="13" fillId="0" borderId="117" xfId="16" applyNumberFormat="1" applyFont="1" applyBorder="1" applyAlignment="1" applyProtection="1">
      <alignment horizontal="distributed" vertical="center"/>
    </xf>
    <xf numFmtId="176" fontId="13" fillId="0" borderId="22" xfId="12" applyNumberFormat="1" applyFont="1" applyBorder="1" applyAlignment="1" applyProtection="1">
      <alignment horizontal="center" vertical="center"/>
    </xf>
    <xf numFmtId="176" fontId="13" fillId="0" borderId="13" xfId="12" applyNumberFormat="1" applyFont="1" applyBorder="1" applyAlignment="1" applyProtection="1">
      <alignment horizontal="center" vertical="center"/>
    </xf>
    <xf numFmtId="176" fontId="13" fillId="0" borderId="60" xfId="16" applyNumberFormat="1" applyFont="1" applyFill="1" applyBorder="1" applyAlignment="1">
      <alignment vertical="center"/>
    </xf>
    <xf numFmtId="1" fontId="29" fillId="0" borderId="0" xfId="0" applyFont="1" applyAlignment="1">
      <alignment vertical="center"/>
    </xf>
    <xf numFmtId="176" fontId="13" fillId="0" borderId="0" xfId="14" applyNumberFormat="1" applyFont="1" applyFill="1" applyAlignment="1" applyProtection="1">
      <alignment vertical="center" shrinkToFit="1"/>
    </xf>
    <xf numFmtId="176" fontId="19" fillId="0" borderId="0" xfId="14" applyNumberFormat="1" applyFont="1" applyFill="1" applyAlignment="1" applyProtection="1">
      <alignment vertical="center"/>
    </xf>
    <xf numFmtId="176" fontId="19" fillId="0" borderId="0" xfId="14" applyNumberFormat="1" applyFont="1" applyFill="1" applyAlignment="1" applyProtection="1">
      <alignment vertical="center"/>
      <protection locked="0"/>
    </xf>
    <xf numFmtId="176" fontId="19" fillId="0" borderId="0" xfId="14" applyNumberFormat="1" applyFont="1" applyFill="1" applyAlignment="1" applyProtection="1">
      <alignment vertical="center" shrinkToFit="1"/>
      <protection locked="0"/>
    </xf>
    <xf numFmtId="176" fontId="19" fillId="0" borderId="0" xfId="14" applyNumberFormat="1" applyFont="1" applyFill="1" applyBorder="1" applyAlignment="1" applyProtection="1">
      <alignment vertical="center"/>
      <protection locked="0"/>
    </xf>
    <xf numFmtId="176" fontId="19" fillId="0" borderId="0" xfId="14" applyNumberFormat="1" applyFont="1" applyFill="1" applyAlignment="1">
      <alignment vertical="center"/>
    </xf>
    <xf numFmtId="176" fontId="19" fillId="0" borderId="0" xfId="14" applyNumberFormat="1" applyFont="1" applyFill="1" applyAlignment="1">
      <alignment vertical="center" shrinkToFit="1"/>
    </xf>
    <xf numFmtId="1" fontId="29" fillId="0" borderId="0" xfId="0" applyFont="1" applyAlignment="1">
      <alignment vertical="center" shrinkToFit="1"/>
    </xf>
    <xf numFmtId="176" fontId="13" fillId="0" borderId="8" xfId="0" applyNumberFormat="1" applyFont="1" applyFill="1" applyBorder="1" applyAlignment="1" applyProtection="1">
      <alignment horizontal="distributed" vertical="center"/>
    </xf>
    <xf numFmtId="176" fontId="13" fillId="0" borderId="2" xfId="11" applyNumberFormat="1" applyFont="1" applyFill="1" applyBorder="1" applyAlignment="1" applyProtection="1">
      <alignment vertical="center" shrinkToFit="1"/>
    </xf>
    <xf numFmtId="176" fontId="13" fillId="0" borderId="62" xfId="11" applyNumberFormat="1" applyFont="1" applyFill="1" applyBorder="1" applyAlignment="1" applyProtection="1">
      <alignment horizontal="center" vertical="center" shrinkToFit="1"/>
    </xf>
    <xf numFmtId="176" fontId="13" fillId="0" borderId="2" xfId="11" applyNumberFormat="1" applyFont="1" applyFill="1" applyBorder="1" applyAlignment="1" applyProtection="1">
      <alignment vertical="center" shrinkToFit="1"/>
      <protection locked="0"/>
    </xf>
    <xf numFmtId="176" fontId="13" fillId="0" borderId="2" xfId="11" applyNumberFormat="1" applyFont="1" applyFill="1" applyBorder="1" applyAlignment="1">
      <alignment vertical="center" shrinkToFit="1"/>
    </xf>
    <xf numFmtId="176" fontId="13" fillId="0" borderId="122" xfId="9" applyNumberFormat="1" applyFont="1" applyFill="1" applyBorder="1" applyAlignment="1" applyProtection="1">
      <alignment vertical="center"/>
    </xf>
    <xf numFmtId="176" fontId="13" fillId="0" borderId="138" xfId="9" applyNumberFormat="1" applyFont="1" applyFill="1" applyBorder="1" applyAlignment="1" applyProtection="1">
      <alignment vertical="center"/>
    </xf>
    <xf numFmtId="176" fontId="13" fillId="0" borderId="124" xfId="9" applyNumberFormat="1" applyFont="1" applyFill="1" applyBorder="1" applyAlignment="1" applyProtection="1">
      <alignment vertical="center"/>
    </xf>
    <xf numFmtId="176" fontId="13" fillId="0" borderId="9" xfId="11" applyNumberFormat="1" applyFont="1" applyFill="1" applyBorder="1" applyAlignment="1" applyProtection="1">
      <alignment horizontal="right" vertical="center" shrinkToFit="1"/>
    </xf>
    <xf numFmtId="176" fontId="15" fillId="0" borderId="61" xfId="11" applyNumberFormat="1" applyFont="1" applyFill="1" applyBorder="1" applyAlignment="1" applyProtection="1">
      <alignment horizontal="right" vertical="center" shrinkToFit="1"/>
    </xf>
    <xf numFmtId="176" fontId="15" fillId="0" borderId="2" xfId="11" applyNumberFormat="1" applyFont="1" applyFill="1" applyBorder="1" applyAlignment="1" applyProtection="1">
      <alignment vertical="center" shrinkToFit="1"/>
      <protection locked="0"/>
    </xf>
    <xf numFmtId="176" fontId="13" fillId="0" borderId="124" xfId="11" applyNumberFormat="1" applyFont="1" applyFill="1" applyBorder="1" applyAlignment="1" applyProtection="1">
      <alignment vertical="center" shrinkToFit="1"/>
    </xf>
    <xf numFmtId="176" fontId="13" fillId="0" borderId="66" xfId="11" applyNumberFormat="1" applyFont="1" applyFill="1" applyBorder="1" applyAlignment="1" applyProtection="1">
      <alignment horizontal="right" vertical="center" shrinkToFit="1"/>
    </xf>
    <xf numFmtId="176" fontId="15" fillId="0" borderId="124" xfId="11" applyNumberFormat="1" applyFont="1" applyFill="1" applyBorder="1" applyAlignment="1" applyProtection="1">
      <alignment vertical="center" shrinkToFit="1"/>
      <protection locked="0"/>
    </xf>
    <xf numFmtId="176" fontId="15" fillId="0" borderId="124" xfId="11" applyNumberFormat="1" applyFont="1" applyFill="1" applyBorder="1" applyAlignment="1" applyProtection="1">
      <alignment vertical="center" shrinkToFit="1"/>
    </xf>
    <xf numFmtId="176" fontId="13" fillId="0" borderId="61" xfId="11" applyNumberFormat="1" applyFont="1" applyFill="1" applyBorder="1" applyAlignment="1" applyProtection="1">
      <alignment horizontal="right" vertical="center" shrinkToFit="1"/>
    </xf>
    <xf numFmtId="176" fontId="15" fillId="0" borderId="122" xfId="11" applyNumberFormat="1" applyFont="1" applyFill="1" applyBorder="1" applyAlignment="1" applyProtection="1">
      <alignment vertical="center" shrinkToFit="1"/>
    </xf>
    <xf numFmtId="176" fontId="15" fillId="0" borderId="62" xfId="11" applyNumberFormat="1" applyFont="1" applyFill="1" applyBorder="1" applyAlignment="1" applyProtection="1">
      <alignment horizontal="center" vertical="center" shrinkToFit="1"/>
    </xf>
    <xf numFmtId="176" fontId="13" fillId="0" borderId="7" xfId="11" applyNumberFormat="1" applyFont="1" applyFill="1" applyBorder="1" applyAlignment="1" applyProtection="1">
      <alignment vertical="center" shrinkToFit="1"/>
    </xf>
    <xf numFmtId="176" fontId="13" fillId="0" borderId="124" xfId="9" applyNumberFormat="1" applyFont="1" applyFill="1" applyBorder="1" applyAlignment="1" applyProtection="1">
      <alignment horizontal="center" vertical="center"/>
    </xf>
    <xf numFmtId="176" fontId="13" fillId="0" borderId="63" xfId="11" applyNumberFormat="1" applyFont="1" applyFill="1" applyBorder="1" applyAlignment="1" applyProtection="1">
      <alignment horizontal="center" vertical="center" shrinkToFit="1"/>
    </xf>
    <xf numFmtId="176" fontId="13" fillId="0" borderId="122" xfId="11" applyNumberFormat="1" applyFont="1" applyFill="1" applyBorder="1" applyAlignment="1" applyProtection="1">
      <alignment vertical="center" shrinkToFit="1"/>
    </xf>
    <xf numFmtId="176" fontId="13" fillId="0" borderId="9" xfId="11" applyNumberFormat="1" applyFont="1" applyFill="1" applyBorder="1" applyAlignment="1" applyProtection="1">
      <alignment horizontal="center" vertical="center" shrinkToFit="1"/>
    </xf>
    <xf numFmtId="176" fontId="13" fillId="0" borderId="7" xfId="11" applyNumberFormat="1" applyFont="1" applyFill="1" applyBorder="1" applyAlignment="1" applyProtection="1">
      <alignment horizontal="center" vertical="center" shrinkToFit="1"/>
    </xf>
    <xf numFmtId="176" fontId="13" fillId="0" borderId="2" xfId="11" applyNumberFormat="1" applyFont="1" applyFill="1" applyBorder="1" applyAlignment="1" applyProtection="1">
      <alignment horizontal="center" vertical="center" shrinkToFit="1"/>
    </xf>
    <xf numFmtId="176" fontId="13" fillId="0" borderId="124" xfId="9" applyNumberFormat="1" applyFont="1" applyFill="1" applyBorder="1" applyAlignment="1" applyProtection="1">
      <alignment horizontal="right" vertical="center"/>
    </xf>
    <xf numFmtId="176" fontId="13" fillId="0" borderId="124" xfId="9" applyNumberFormat="1" applyFont="1" applyFill="1" applyBorder="1" applyAlignment="1">
      <alignment vertical="center" shrinkToFit="1"/>
    </xf>
    <xf numFmtId="176" fontId="13" fillId="0" borderId="124" xfId="11" applyNumberFormat="1" applyFont="1" applyFill="1" applyBorder="1" applyAlignment="1" applyProtection="1">
      <alignment vertical="center" shrinkToFit="1"/>
      <protection locked="0"/>
    </xf>
    <xf numFmtId="176" fontId="13" fillId="0" borderId="0" xfId="11" applyNumberFormat="1" applyFont="1" applyFill="1" applyAlignment="1" applyProtection="1">
      <alignment vertical="center"/>
      <protection locked="0"/>
    </xf>
    <xf numFmtId="176" fontId="13" fillId="0" borderId="91" xfId="0" applyNumberFormat="1" applyFont="1" applyFill="1" applyBorder="1"/>
    <xf numFmtId="176" fontId="13" fillId="0" borderId="138" xfId="0" applyNumberFormat="1" applyFont="1" applyFill="1" applyBorder="1" applyAlignment="1" applyProtection="1">
      <alignment horizontal="distributed" vertical="center"/>
    </xf>
    <xf numFmtId="176" fontId="16" fillId="0" borderId="148" xfId="7" applyNumberFormat="1" applyFont="1" applyFill="1" applyBorder="1" applyAlignment="1" applyProtection="1">
      <alignment vertical="center"/>
    </xf>
    <xf numFmtId="176" fontId="15" fillId="0" borderId="148" xfId="7" applyNumberFormat="1" applyFont="1" applyFill="1" applyBorder="1" applyAlignment="1" applyProtection="1">
      <alignment vertical="center"/>
    </xf>
    <xf numFmtId="176" fontId="13" fillId="0" borderId="148" xfId="8" applyNumberFormat="1" applyFont="1" applyFill="1" applyBorder="1" applyAlignment="1" applyProtection="1">
      <alignment vertical="center"/>
    </xf>
    <xf numFmtId="176" fontId="13" fillId="0" borderId="148" xfId="7" applyNumberFormat="1" applyFont="1" applyFill="1" applyBorder="1" applyAlignment="1">
      <alignment vertical="center"/>
    </xf>
    <xf numFmtId="176" fontId="13" fillId="0" borderId="121" xfId="8" applyNumberFormat="1" applyFont="1" applyFill="1" applyBorder="1" applyAlignment="1" applyProtection="1">
      <alignment vertical="center"/>
    </xf>
    <xf numFmtId="176" fontId="13" fillId="0" borderId="122" xfId="8" applyNumberFormat="1" applyFont="1" applyFill="1" applyBorder="1" applyAlignment="1" applyProtection="1">
      <alignment vertical="center"/>
    </xf>
    <xf numFmtId="176" fontId="13" fillId="0" borderId="143" xfId="8" applyNumberFormat="1" applyFont="1" applyFill="1" applyBorder="1" applyAlignment="1" applyProtection="1">
      <alignment vertical="center"/>
    </xf>
    <xf numFmtId="176" fontId="13" fillId="0" borderId="126" xfId="8" applyNumberFormat="1" applyFont="1" applyFill="1" applyBorder="1" applyAlignment="1" applyProtection="1">
      <alignment vertical="center"/>
    </xf>
    <xf numFmtId="176" fontId="13" fillId="0" borderId="138" xfId="8" applyNumberFormat="1" applyFont="1" applyFill="1" applyBorder="1" applyAlignment="1" applyProtection="1">
      <alignment vertical="center"/>
    </xf>
    <xf numFmtId="176" fontId="13" fillId="0" borderId="138" xfId="8" applyNumberFormat="1" applyFont="1" applyFill="1" applyBorder="1" applyAlignment="1" applyProtection="1">
      <alignment vertical="center"/>
      <protection locked="0"/>
    </xf>
    <xf numFmtId="176" fontId="13" fillId="0" borderId="121" xfId="7" applyNumberFormat="1" applyFont="1" applyFill="1" applyBorder="1" applyAlignment="1" applyProtection="1">
      <alignment vertical="center"/>
    </xf>
    <xf numFmtId="176" fontId="13" fillId="0" borderId="132" xfId="7" applyNumberFormat="1" applyFont="1" applyFill="1" applyBorder="1" applyAlignment="1" applyProtection="1">
      <alignment vertical="center"/>
    </xf>
    <xf numFmtId="176" fontId="13" fillId="0" borderId="133" xfId="7" applyNumberFormat="1" applyFont="1" applyFill="1" applyBorder="1" applyAlignment="1" applyProtection="1">
      <alignment vertical="center"/>
    </xf>
    <xf numFmtId="176" fontId="13" fillId="0" borderId="57" xfId="7" applyNumberFormat="1" applyFont="1" applyFill="1" applyBorder="1" applyAlignment="1" applyProtection="1">
      <alignment horizontal="center" vertical="center"/>
    </xf>
    <xf numFmtId="176" fontId="13" fillId="0" borderId="122" xfId="7" applyNumberFormat="1" applyFont="1" applyFill="1" applyBorder="1" applyAlignment="1" applyProtection="1">
      <alignment vertical="center"/>
    </xf>
    <xf numFmtId="176" fontId="13" fillId="0" borderId="68" xfId="7" applyNumberFormat="1" applyFont="1" applyFill="1" applyBorder="1" applyAlignment="1" applyProtection="1">
      <alignment vertical="center"/>
    </xf>
    <xf numFmtId="176" fontId="13" fillId="0" borderId="123" xfId="7" applyNumberFormat="1" applyFont="1" applyFill="1" applyBorder="1" applyAlignment="1" applyProtection="1">
      <alignment vertical="center"/>
    </xf>
    <xf numFmtId="176" fontId="13" fillId="0" borderId="91" xfId="7" applyNumberFormat="1" applyFont="1" applyFill="1" applyBorder="1" applyAlignment="1" applyProtection="1">
      <alignment vertical="center"/>
    </xf>
    <xf numFmtId="176" fontId="13" fillId="0" borderId="9" xfId="7" applyNumberFormat="1" applyFont="1" applyFill="1" applyBorder="1" applyAlignment="1" applyProtection="1">
      <alignment horizontal="center" vertical="center"/>
    </xf>
    <xf numFmtId="176" fontId="13" fillId="0" borderId="9" xfId="7" applyNumberFormat="1" applyFont="1" applyFill="1" applyBorder="1" applyAlignment="1" applyProtection="1">
      <alignment vertical="center"/>
    </xf>
    <xf numFmtId="176" fontId="13" fillId="0" borderId="123" xfId="8" applyNumberFormat="1" applyFont="1" applyFill="1" applyBorder="1" applyAlignment="1" applyProtection="1">
      <alignment vertical="center"/>
    </xf>
    <xf numFmtId="176" fontId="13" fillId="0" borderId="91" xfId="8" applyNumberFormat="1" applyFont="1" applyFill="1" applyBorder="1" applyAlignment="1" applyProtection="1">
      <alignment vertical="center"/>
    </xf>
    <xf numFmtId="176" fontId="15" fillId="0" borderId="9" xfId="8" applyNumberFormat="1" applyFont="1" applyFill="1" applyBorder="1" applyAlignment="1" applyProtection="1">
      <alignment vertical="center"/>
    </xf>
    <xf numFmtId="176" fontId="13" fillId="0" borderId="124" xfId="8" applyNumberFormat="1" applyFont="1" applyFill="1" applyBorder="1" applyAlignment="1" applyProtection="1">
      <alignment vertical="center"/>
    </xf>
    <xf numFmtId="176" fontId="13" fillId="0" borderId="147" xfId="8" applyNumberFormat="1" applyFont="1" applyFill="1" applyBorder="1" applyAlignment="1" applyProtection="1">
      <alignment vertical="center"/>
    </xf>
    <xf numFmtId="176" fontId="13" fillId="0" borderId="31" xfId="7" applyNumberFormat="1" applyFont="1" applyFill="1" applyBorder="1" applyAlignment="1">
      <alignment vertical="center"/>
    </xf>
    <xf numFmtId="176" fontId="13" fillId="0" borderId="126" xfId="7" applyNumberFormat="1" applyFont="1" applyFill="1" applyBorder="1" applyAlignment="1" applyProtection="1">
      <alignment vertical="center"/>
    </xf>
    <xf numFmtId="176" fontId="13" fillId="0" borderId="68" xfId="8" applyNumberFormat="1" applyFont="1" applyFill="1" applyBorder="1" applyAlignment="1" applyProtection="1">
      <alignment vertical="center"/>
    </xf>
    <xf numFmtId="176" fontId="13" fillId="0" borderId="147" xfId="8" applyNumberFormat="1" applyFont="1" applyFill="1" applyBorder="1" applyAlignment="1" applyProtection="1">
      <alignment vertical="center"/>
      <protection locked="0"/>
    </xf>
    <xf numFmtId="176" fontId="13" fillId="0" borderId="149" xfId="8" applyNumberFormat="1" applyFont="1" applyFill="1" applyBorder="1" applyAlignment="1" applyProtection="1">
      <alignment vertical="center"/>
    </xf>
    <xf numFmtId="176" fontId="13" fillId="0" borderId="132" xfId="12" applyNumberFormat="1" applyFont="1" applyBorder="1" applyAlignment="1" applyProtection="1">
      <alignment vertical="center"/>
    </xf>
    <xf numFmtId="176" fontId="15" fillId="0" borderId="8" xfId="11" applyNumberFormat="1" applyFont="1" applyFill="1" applyBorder="1" applyAlignment="1" applyProtection="1">
      <alignment vertical="center"/>
    </xf>
    <xf numFmtId="176" fontId="13" fillId="0" borderId="147" xfId="11" applyNumberFormat="1" applyFont="1" applyFill="1" applyBorder="1" applyAlignment="1" applyProtection="1">
      <alignment vertical="center"/>
    </xf>
    <xf numFmtId="176" fontId="13" fillId="0" borderId="56" xfId="11" applyNumberFormat="1" applyFont="1" applyFill="1" applyBorder="1" applyAlignment="1" applyProtection="1">
      <alignment vertical="center"/>
      <protection locked="0"/>
    </xf>
    <xf numFmtId="176" fontId="22" fillId="0" borderId="110" xfId="2" applyNumberFormat="1" applyFont="1" applyFill="1" applyBorder="1" applyAlignment="1" applyProtection="1">
      <alignment horizontal="right" vertical="center" shrinkToFit="1"/>
    </xf>
    <xf numFmtId="176" fontId="22" fillId="0" borderId="46" xfId="2" applyNumberFormat="1" applyFont="1" applyFill="1" applyBorder="1" applyAlignment="1" applyProtection="1">
      <alignment horizontal="right" vertical="center" shrinkToFit="1"/>
    </xf>
    <xf numFmtId="176" fontId="22" fillId="0" borderId="93" xfId="2" applyNumberFormat="1" applyFont="1" applyFill="1" applyBorder="1" applyAlignment="1" applyProtection="1">
      <alignment horizontal="right" vertical="center" shrinkToFit="1"/>
    </xf>
    <xf numFmtId="176" fontId="22" fillId="0" borderId="46" xfId="2" applyNumberFormat="1" applyFont="1" applyFill="1" applyBorder="1" applyAlignment="1" applyProtection="1">
      <alignment horizontal="right" vertical="center"/>
    </xf>
    <xf numFmtId="176" fontId="22" fillId="0" borderId="121" xfId="14" applyNumberFormat="1" applyFont="1" applyFill="1" applyBorder="1" applyAlignment="1" applyProtection="1">
      <alignment horizontal="center" vertical="center" shrinkToFit="1"/>
    </xf>
    <xf numFmtId="176" fontId="22" fillId="0" borderId="95" xfId="2" applyNumberFormat="1" applyFont="1" applyFill="1" applyBorder="1" applyAlignment="1" applyProtection="1">
      <alignment horizontal="right" vertical="center" shrinkToFit="1"/>
    </xf>
    <xf numFmtId="176" fontId="22" fillId="0" borderId="135" xfId="2" applyNumberFormat="1" applyFont="1" applyFill="1" applyBorder="1" applyAlignment="1" applyProtection="1">
      <alignment horizontal="right" vertical="center" shrinkToFit="1"/>
    </xf>
    <xf numFmtId="176" fontId="19" fillId="0" borderId="7" xfId="14" applyNumberFormat="1" applyFont="1" applyFill="1" applyBorder="1" applyAlignment="1" applyProtection="1">
      <alignment horizontal="distributed" vertical="center" shrinkToFit="1"/>
    </xf>
    <xf numFmtId="176" fontId="19" fillId="0" borderId="48" xfId="2" applyNumberFormat="1" applyFont="1" applyFill="1" applyBorder="1" applyAlignment="1" applyProtection="1">
      <alignment horizontal="right" vertical="center"/>
    </xf>
    <xf numFmtId="176" fontId="19" fillId="0" borderId="48" xfId="2" applyNumberFormat="1" applyFont="1" applyFill="1" applyBorder="1" applyAlignment="1" applyProtection="1">
      <alignment horizontal="right" vertical="center" shrinkToFit="1"/>
    </xf>
    <xf numFmtId="176" fontId="13" fillId="0" borderId="46" xfId="14" applyNumberFormat="1" applyFont="1" applyFill="1" applyBorder="1" applyAlignment="1" applyProtection="1">
      <alignment horizontal="center" vertical="distributed" shrinkToFit="1"/>
    </xf>
    <xf numFmtId="176" fontId="19" fillId="0" borderId="46" xfId="2" applyNumberFormat="1" applyFont="1" applyFill="1" applyBorder="1" applyAlignment="1" applyProtection="1">
      <alignment horizontal="right" vertical="center"/>
    </xf>
    <xf numFmtId="176" fontId="19" fillId="0" borderId="46" xfId="2" applyNumberFormat="1" applyFont="1" applyFill="1" applyBorder="1" applyAlignment="1" applyProtection="1">
      <alignment horizontal="right" vertical="center" shrinkToFit="1"/>
    </xf>
    <xf numFmtId="176" fontId="22" fillId="0" borderId="7" xfId="14" applyNumberFormat="1" applyFont="1" applyFill="1" applyBorder="1" applyAlignment="1" applyProtection="1">
      <alignment horizontal="center" vertical="center" shrinkToFit="1"/>
    </xf>
    <xf numFmtId="176" fontId="22" fillId="0" borderId="48" xfId="2" applyNumberFormat="1" applyFont="1" applyFill="1" applyBorder="1" applyAlignment="1" applyProtection="1">
      <alignment horizontal="right" vertical="center" shrinkToFit="1"/>
    </xf>
    <xf numFmtId="176" fontId="19" fillId="0" borderId="139" xfId="14" applyNumberFormat="1" applyFont="1" applyFill="1" applyBorder="1" applyAlignment="1" applyProtection="1">
      <alignment horizontal="distributed" vertical="center" shrinkToFit="1"/>
    </xf>
    <xf numFmtId="176" fontId="22" fillId="0" borderId="136" xfId="2" applyNumberFormat="1" applyFont="1" applyFill="1" applyBorder="1" applyAlignment="1" applyProtection="1">
      <alignment horizontal="right" vertical="center" shrinkToFit="1"/>
    </xf>
    <xf numFmtId="176" fontId="22" fillId="0" borderId="48" xfId="2" applyNumberFormat="1" applyFont="1" applyFill="1" applyBorder="1" applyAlignment="1" applyProtection="1">
      <alignment horizontal="right" vertical="center"/>
    </xf>
    <xf numFmtId="176" fontId="22" fillId="0" borderId="129" xfId="14" applyNumberFormat="1" applyFont="1" applyFill="1" applyBorder="1" applyAlignment="1" applyProtection="1">
      <alignment horizontal="center" vertical="center" shrinkToFit="1"/>
    </xf>
    <xf numFmtId="176" fontId="19" fillId="0" borderId="3" xfId="14" applyNumberFormat="1" applyFont="1" applyFill="1" applyBorder="1" applyAlignment="1" applyProtection="1">
      <alignment horizontal="distributed" vertical="center" shrinkToFit="1"/>
    </xf>
    <xf numFmtId="176" fontId="19" fillId="0" borderId="134" xfId="14" applyNumberFormat="1" applyFont="1" applyFill="1" applyBorder="1" applyAlignment="1" applyProtection="1">
      <alignment horizontal="distributed" vertical="center" shrinkToFit="1"/>
    </xf>
    <xf numFmtId="176" fontId="19" fillId="0" borderId="136" xfId="2" applyNumberFormat="1" applyFont="1" applyFill="1" applyBorder="1" applyAlignment="1" applyProtection="1">
      <alignment horizontal="right" vertical="center"/>
    </xf>
    <xf numFmtId="176" fontId="22" fillId="0" borderId="136" xfId="2" applyNumberFormat="1" applyFont="1" applyFill="1" applyBorder="1" applyAlignment="1" applyProtection="1">
      <alignment horizontal="right" vertical="center"/>
    </xf>
    <xf numFmtId="176" fontId="19" fillId="0" borderId="136" xfId="2" applyNumberFormat="1" applyFont="1" applyFill="1" applyBorder="1" applyAlignment="1" applyProtection="1">
      <alignment horizontal="right" vertical="center" shrinkToFit="1"/>
    </xf>
    <xf numFmtId="176" fontId="22" fillId="0" borderId="145" xfId="14" applyNumberFormat="1" applyFont="1" applyFill="1" applyBorder="1" applyAlignment="1" applyProtection="1">
      <alignment horizontal="center" vertical="center" shrinkToFit="1"/>
    </xf>
    <xf numFmtId="176" fontId="22" fillId="0" borderId="135" xfId="2" applyNumberFormat="1" applyFont="1" applyFill="1" applyBorder="1" applyAlignment="1" applyProtection="1">
      <alignment horizontal="right" vertical="center"/>
    </xf>
    <xf numFmtId="176" fontId="13" fillId="0" borderId="24" xfId="14" applyNumberFormat="1" applyFont="1" applyFill="1" applyBorder="1" applyAlignment="1" applyProtection="1">
      <alignment horizontal="distributed" vertical="center"/>
    </xf>
    <xf numFmtId="176" fontId="19" fillId="0" borderId="25" xfId="14" applyNumberFormat="1" applyFont="1" applyFill="1" applyBorder="1" applyAlignment="1" applyProtection="1">
      <alignment horizontal="distributed" vertical="center" shrinkToFit="1"/>
    </xf>
    <xf numFmtId="176" fontId="19" fillId="0" borderId="7" xfId="15" applyNumberFormat="1" applyFont="1" applyFill="1" applyBorder="1" applyAlignment="1">
      <alignment horizontal="distributed" vertical="center" shrinkToFit="1"/>
    </xf>
    <xf numFmtId="176" fontId="19" fillId="0" borderId="135" xfId="14" applyNumberFormat="1" applyFont="1" applyFill="1" applyBorder="1" applyAlignment="1" applyProtection="1">
      <alignment horizontal="distributed" vertical="center" wrapText="1"/>
    </xf>
    <xf numFmtId="176" fontId="19" fillId="0" borderId="46" xfId="14" applyNumberFormat="1" applyFont="1" applyFill="1" applyBorder="1" applyAlignment="1" applyProtection="1">
      <alignment horizontal="distributed" vertical="center" shrinkToFit="1"/>
    </xf>
    <xf numFmtId="176" fontId="21" fillId="0" borderId="25" xfId="14" applyNumberFormat="1" applyFont="1" applyFill="1" applyBorder="1" applyAlignment="1" applyProtection="1">
      <alignment horizontal="distributed" vertical="center" shrinkToFit="1"/>
    </xf>
    <xf numFmtId="176" fontId="19" fillId="0" borderId="24" xfId="14" applyNumberFormat="1" applyFont="1" applyFill="1" applyBorder="1" applyAlignment="1" applyProtection="1">
      <alignment horizontal="distributed" vertical="center"/>
    </xf>
    <xf numFmtId="176" fontId="13" fillId="0" borderId="7" xfId="11" applyNumberFormat="1" applyFont="1" applyFill="1" applyBorder="1" applyAlignment="1" applyProtection="1">
      <alignment vertical="center" shrinkToFit="1"/>
      <protection locked="0"/>
    </xf>
    <xf numFmtId="176" fontId="13" fillId="0" borderId="7" xfId="11" applyNumberFormat="1" applyFont="1" applyFill="1" applyBorder="1" applyAlignment="1">
      <alignment vertical="center" shrinkToFit="1"/>
    </xf>
    <xf numFmtId="176" fontId="13" fillId="0" borderId="9" xfId="11" applyNumberFormat="1" applyFont="1" applyFill="1" applyBorder="1" applyAlignment="1" applyProtection="1">
      <alignment vertical="center" shrinkToFit="1"/>
    </xf>
    <xf numFmtId="176" fontId="15" fillId="0" borderId="2" xfId="8" applyNumberFormat="1" applyFont="1" applyFill="1" applyBorder="1" applyAlignment="1" applyProtection="1">
      <alignment vertical="center" shrinkToFit="1"/>
    </xf>
    <xf numFmtId="176" fontId="13" fillId="0" borderId="51" xfId="11" applyNumberFormat="1" applyFont="1" applyFill="1" applyBorder="1" applyAlignment="1">
      <alignment vertical="center" shrinkToFit="1"/>
    </xf>
    <xf numFmtId="176" fontId="13" fillId="0" borderId="88" xfId="6" applyNumberFormat="1" applyFont="1" applyBorder="1" applyAlignment="1" applyProtection="1">
      <alignment vertical="center"/>
      <protection locked="0"/>
    </xf>
    <xf numFmtId="176" fontId="13" fillId="0" borderId="88" xfId="6" applyNumberFormat="1" applyFont="1" applyBorder="1" applyAlignment="1" applyProtection="1">
      <alignment vertical="center"/>
    </xf>
    <xf numFmtId="176" fontId="13" fillId="0" borderId="46" xfId="6" applyNumberFormat="1" applyFont="1" applyBorder="1" applyAlignment="1" applyProtection="1">
      <alignment vertical="center"/>
      <protection locked="0"/>
    </xf>
    <xf numFmtId="176" fontId="13" fillId="0" borderId="93" xfId="6" applyNumberFormat="1" applyFont="1" applyBorder="1" applyAlignment="1" applyProtection="1">
      <alignment vertical="center"/>
    </xf>
    <xf numFmtId="176" fontId="13" fillId="0" borderId="46" xfId="6" applyNumberFormat="1" applyFont="1" applyBorder="1" applyAlignment="1" applyProtection="1">
      <alignment horizontal="right" vertical="center"/>
      <protection locked="0"/>
    </xf>
    <xf numFmtId="176" fontId="13" fillId="0" borderId="46" xfId="6" applyNumberFormat="1" applyFont="1" applyBorder="1" applyAlignment="1" applyProtection="1">
      <alignment vertical="center"/>
    </xf>
    <xf numFmtId="176" fontId="13" fillId="0" borderId="97" xfId="6" applyNumberFormat="1" applyFont="1" applyBorder="1" applyAlignment="1" applyProtection="1">
      <alignment vertical="center"/>
    </xf>
    <xf numFmtId="176" fontId="13" fillId="0" borderId="87" xfId="6" applyNumberFormat="1" applyFont="1" applyBorder="1" applyAlignment="1" applyProtection="1">
      <alignment vertical="center"/>
    </xf>
    <xf numFmtId="176" fontId="13" fillId="0" borderId="48" xfId="5" applyNumberFormat="1" applyFont="1" applyBorder="1" applyAlignment="1">
      <alignment vertical="center" shrinkToFit="1"/>
    </xf>
    <xf numFmtId="176" fontId="13" fillId="0" borderId="48" xfId="5" applyNumberFormat="1" applyFont="1" applyFill="1" applyBorder="1" applyAlignment="1">
      <alignment vertical="center" shrinkToFit="1"/>
    </xf>
    <xf numFmtId="176" fontId="13" fillId="0" borderId="48" xfId="5" applyNumberFormat="1" applyFont="1" applyBorder="1" applyAlignment="1">
      <alignment vertical="center"/>
    </xf>
    <xf numFmtId="176" fontId="13" fillId="0" borderId="50" xfId="5" applyNumberFormat="1" applyFont="1" applyBorder="1" applyAlignment="1">
      <alignment vertical="center" shrinkToFit="1"/>
    </xf>
    <xf numFmtId="176" fontId="13" fillId="0" borderId="21" xfId="5" applyNumberFormat="1" applyFont="1" applyBorder="1" applyAlignment="1">
      <alignment vertical="center" shrinkToFit="1"/>
    </xf>
    <xf numFmtId="176" fontId="13" fillId="0" borderId="60" xfId="5" applyNumberFormat="1" applyFont="1" applyBorder="1" applyAlignment="1">
      <alignment vertical="center" shrinkToFit="1"/>
    </xf>
    <xf numFmtId="176" fontId="13" fillId="0" borderId="100" xfId="5" applyNumberFormat="1" applyFont="1" applyBorder="1" applyAlignment="1">
      <alignment vertical="center" shrinkToFit="1"/>
    </xf>
    <xf numFmtId="176" fontId="13" fillId="0" borderId="51" xfId="5" applyNumberFormat="1" applyFont="1" applyBorder="1" applyAlignment="1">
      <alignment vertical="center"/>
    </xf>
    <xf numFmtId="176" fontId="13" fillId="0" borderId="46" xfId="5" applyNumberFormat="1" applyFont="1" applyBorder="1" applyAlignment="1">
      <alignment vertical="center" shrinkToFit="1"/>
    </xf>
    <xf numFmtId="176" fontId="13" fillId="0" borderId="85" xfId="5" applyNumberFormat="1" applyFont="1" applyBorder="1" applyAlignment="1">
      <alignment vertical="center" shrinkToFit="1"/>
    </xf>
    <xf numFmtId="176" fontId="13" fillId="0" borderId="73" xfId="5" applyNumberFormat="1" applyFont="1" applyBorder="1" applyAlignment="1">
      <alignment vertical="center" shrinkToFit="1"/>
    </xf>
    <xf numFmtId="176" fontId="13" fillId="0" borderId="53" xfId="5" applyNumberFormat="1" applyFont="1" applyBorder="1" applyAlignment="1">
      <alignment vertical="center" shrinkToFit="1"/>
    </xf>
    <xf numFmtId="176" fontId="13" fillId="0" borderId="51" xfId="5" applyNumberFormat="1" applyFont="1" applyBorder="1" applyAlignment="1">
      <alignment vertical="center" shrinkToFit="1"/>
    </xf>
    <xf numFmtId="176" fontId="13" fillId="0" borderId="54" xfId="5" applyNumberFormat="1" applyFont="1" applyBorder="1" applyAlignment="1">
      <alignment vertical="center" shrinkToFit="1"/>
    </xf>
    <xf numFmtId="176" fontId="13" fillId="0" borderId="124" xfId="7" applyNumberFormat="1" applyFont="1" applyFill="1" applyBorder="1" applyAlignment="1">
      <alignment vertical="center"/>
    </xf>
    <xf numFmtId="176" fontId="13" fillId="0" borderId="150" xfId="7" applyNumberFormat="1" applyFont="1" applyFill="1" applyBorder="1" applyAlignment="1">
      <alignment vertical="center"/>
    </xf>
    <xf numFmtId="176" fontId="13" fillId="0" borderId="151" xfId="7" applyNumberFormat="1" applyFont="1" applyFill="1" applyBorder="1" applyAlignment="1">
      <alignment vertical="center"/>
    </xf>
    <xf numFmtId="176" fontId="13" fillId="0" borderId="138" xfId="7" applyNumberFormat="1" applyFont="1" applyFill="1" applyBorder="1" applyAlignment="1">
      <alignment vertical="center"/>
    </xf>
    <xf numFmtId="176" fontId="15" fillId="0" borderId="8" xfId="7" applyNumberFormat="1" applyFont="1" applyFill="1" applyBorder="1" applyAlignment="1" applyProtection="1">
      <alignment horizontal="center" vertical="center"/>
    </xf>
    <xf numFmtId="176" fontId="15" fillId="0" borderId="151" xfId="7" applyNumberFormat="1" applyFont="1" applyFill="1" applyBorder="1" applyAlignment="1" applyProtection="1">
      <alignment horizontal="center" vertical="center"/>
    </xf>
    <xf numFmtId="176" fontId="15" fillId="0" borderId="152" xfId="7" applyNumberFormat="1" applyFont="1" applyFill="1" applyBorder="1" applyAlignment="1" applyProtection="1">
      <alignment horizontal="center" vertical="center"/>
    </xf>
    <xf numFmtId="176" fontId="15" fillId="0" borderId="155" xfId="7" applyNumberFormat="1" applyFont="1" applyFill="1" applyBorder="1" applyAlignment="1">
      <alignment vertical="center"/>
    </xf>
    <xf numFmtId="176" fontId="15" fillId="0" borderId="57" xfId="7" applyNumberFormat="1" applyFont="1" applyFill="1" applyBorder="1" applyAlignment="1">
      <alignment vertical="center"/>
    </xf>
    <xf numFmtId="176" fontId="13" fillId="0" borderId="155" xfId="7" applyNumberFormat="1" applyFont="1" applyFill="1" applyBorder="1" applyAlignment="1">
      <alignment vertical="center"/>
    </xf>
    <xf numFmtId="176" fontId="13" fillId="0" borderId="57" xfId="7" applyNumberFormat="1" applyFont="1" applyFill="1" applyBorder="1" applyAlignment="1">
      <alignment vertical="center"/>
    </xf>
    <xf numFmtId="176" fontId="13" fillId="0" borderId="150" xfId="11" applyNumberFormat="1" applyFont="1" applyFill="1" applyBorder="1" applyAlignment="1">
      <alignment vertical="center" shrinkToFit="1"/>
    </xf>
    <xf numFmtId="176" fontId="13" fillId="0" borderId="150" xfId="11" applyNumberFormat="1" applyFont="1" applyFill="1" applyBorder="1" applyAlignment="1" applyProtection="1">
      <alignment vertical="center" shrinkToFit="1"/>
    </xf>
    <xf numFmtId="176" fontId="13" fillId="0" borderId="158" xfId="9" applyNumberFormat="1" applyFont="1" applyFill="1" applyBorder="1" applyAlignment="1" applyProtection="1">
      <alignment vertical="center"/>
    </xf>
    <xf numFmtId="176" fontId="13" fillId="0" borderId="162" xfId="9" applyNumberFormat="1" applyFont="1" applyFill="1" applyBorder="1" applyAlignment="1" applyProtection="1">
      <alignment vertical="center"/>
    </xf>
    <xf numFmtId="176" fontId="13" fillId="0" borderId="163" xfId="9" applyNumberFormat="1" applyFont="1" applyFill="1" applyBorder="1" applyAlignment="1" applyProtection="1">
      <alignment vertical="center"/>
    </xf>
    <xf numFmtId="176" fontId="13" fillId="0" borderId="164" xfId="9" applyNumberFormat="1" applyFont="1" applyFill="1" applyBorder="1" applyAlignment="1" applyProtection="1">
      <alignment vertical="center"/>
    </xf>
    <xf numFmtId="176" fontId="13" fillId="0" borderId="165" xfId="9" applyNumberFormat="1" applyFont="1" applyFill="1" applyBorder="1" applyAlignment="1" applyProtection="1">
      <alignment vertical="center"/>
    </xf>
    <xf numFmtId="176" fontId="13" fillId="0" borderId="157" xfId="9" applyNumberFormat="1" applyFont="1" applyFill="1" applyBorder="1" applyAlignment="1" applyProtection="1">
      <alignment vertical="center"/>
    </xf>
    <xf numFmtId="176" fontId="13" fillId="0" borderId="157" xfId="11" applyNumberFormat="1" applyFont="1" applyFill="1" applyBorder="1" applyAlignment="1" applyProtection="1">
      <alignment vertical="center" shrinkToFit="1"/>
    </xf>
    <xf numFmtId="176" fontId="13" fillId="0" borderId="166" xfId="11" applyNumberFormat="1" applyFont="1" applyFill="1" applyBorder="1" applyAlignment="1" applyProtection="1">
      <alignment vertical="center" shrinkToFit="1"/>
    </xf>
    <xf numFmtId="176" fontId="13" fillId="0" borderId="157" xfId="11" applyNumberFormat="1" applyFont="1" applyFill="1" applyBorder="1" applyAlignment="1" applyProtection="1">
      <alignment vertical="center" shrinkToFit="1"/>
      <protection locked="0"/>
    </xf>
    <xf numFmtId="176" fontId="15" fillId="0" borderId="157" xfId="11" applyNumberFormat="1" applyFont="1" applyFill="1" applyBorder="1" applyAlignment="1" applyProtection="1">
      <alignment vertical="center" shrinkToFit="1"/>
      <protection locked="0"/>
    </xf>
    <xf numFmtId="176" fontId="15" fillId="0" borderId="157" xfId="11" applyNumberFormat="1" applyFont="1" applyFill="1" applyBorder="1" applyAlignment="1" applyProtection="1">
      <alignment vertical="center" shrinkToFit="1"/>
    </xf>
    <xf numFmtId="176" fontId="15" fillId="0" borderId="158" xfId="11" applyNumberFormat="1" applyFont="1" applyFill="1" applyBorder="1" applyAlignment="1" applyProtection="1">
      <alignment vertical="center" shrinkToFit="1"/>
    </xf>
    <xf numFmtId="176" fontId="13" fillId="0" borderId="157" xfId="9" applyNumberFormat="1" applyFont="1" applyFill="1" applyBorder="1" applyAlignment="1" applyProtection="1">
      <alignment horizontal="center" vertical="center"/>
    </xf>
    <xf numFmtId="176" fontId="13" fillId="0" borderId="166" xfId="11" applyNumberFormat="1" applyFont="1" applyFill="1" applyBorder="1" applyAlignment="1" applyProtection="1">
      <alignment horizontal="right" vertical="center" shrinkToFit="1"/>
    </xf>
    <xf numFmtId="176" fontId="13" fillId="0" borderId="161" xfId="11" applyNumberFormat="1" applyFont="1" applyFill="1" applyBorder="1" applyAlignment="1" applyProtection="1">
      <alignment horizontal="center" vertical="center" shrinkToFit="1"/>
    </xf>
    <xf numFmtId="176" fontId="13" fillId="0" borderId="158" xfId="11" applyNumberFormat="1" applyFont="1" applyFill="1" applyBorder="1" applyAlignment="1" applyProtection="1">
      <alignment vertical="center" shrinkToFit="1"/>
    </xf>
    <xf numFmtId="0" fontId="29" fillId="0" borderId="0" xfId="19" applyFont="1">
      <alignment vertical="center"/>
    </xf>
    <xf numFmtId="176" fontId="22" fillId="0" borderId="170" xfId="20" applyNumberFormat="1" applyFont="1" applyFill="1" applyBorder="1" applyAlignment="1" applyProtection="1">
      <alignment horizontal="right" vertical="center" shrinkToFit="1"/>
    </xf>
    <xf numFmtId="176" fontId="22" fillId="0" borderId="46" xfId="20" applyNumberFormat="1" applyFont="1" applyFill="1" applyBorder="1" applyAlignment="1" applyProtection="1">
      <alignment horizontal="right" vertical="center" shrinkToFit="1"/>
    </xf>
    <xf numFmtId="176" fontId="22" fillId="0" borderId="171" xfId="20" applyNumberFormat="1" applyFont="1" applyFill="1" applyBorder="1" applyAlignment="1" applyProtection="1">
      <alignment horizontal="right" vertical="center" shrinkToFit="1"/>
    </xf>
    <xf numFmtId="176" fontId="22" fillId="0" borderId="46" xfId="20" applyNumberFormat="1" applyFont="1" applyFill="1" applyBorder="1" applyAlignment="1" applyProtection="1">
      <alignment horizontal="right" vertical="center"/>
    </xf>
    <xf numFmtId="176" fontId="22" fillId="0" borderId="158" xfId="14" applyNumberFormat="1" applyFont="1" applyFill="1" applyBorder="1" applyAlignment="1" applyProtection="1">
      <alignment horizontal="center" vertical="center" shrinkToFit="1"/>
    </xf>
    <xf numFmtId="176" fontId="22" fillId="0" borderId="168" xfId="20" applyNumberFormat="1" applyFont="1" applyFill="1" applyBorder="1" applyAlignment="1" applyProtection="1">
      <alignment horizontal="right" vertical="center" shrinkToFit="1"/>
    </xf>
    <xf numFmtId="176" fontId="22" fillId="0" borderId="135" xfId="20" applyNumberFormat="1" applyFont="1" applyFill="1" applyBorder="1" applyAlignment="1" applyProtection="1">
      <alignment horizontal="right" vertical="center" shrinkToFit="1"/>
    </xf>
    <xf numFmtId="176" fontId="19" fillId="0" borderId="48" xfId="20" applyNumberFormat="1" applyFont="1" applyFill="1" applyBorder="1" applyAlignment="1" applyProtection="1">
      <alignment horizontal="right" vertical="center"/>
    </xf>
    <xf numFmtId="176" fontId="19" fillId="0" borderId="48" xfId="20" applyNumberFormat="1" applyFont="1" applyFill="1" applyBorder="1" applyAlignment="1" applyProtection="1">
      <alignment horizontal="right" vertical="center" shrinkToFit="1"/>
    </xf>
    <xf numFmtId="176" fontId="22" fillId="0" borderId="153" xfId="14" applyNumberFormat="1" applyFont="1" applyFill="1" applyBorder="1" applyAlignment="1" applyProtection="1">
      <alignment horizontal="center" vertical="center" shrinkToFit="1"/>
    </xf>
    <xf numFmtId="176" fontId="19" fillId="0" borderId="136" xfId="20" applyNumberFormat="1" applyFont="1" applyFill="1" applyBorder="1" applyAlignment="1" applyProtection="1">
      <alignment horizontal="right" vertical="center"/>
    </xf>
    <xf numFmtId="176" fontId="19" fillId="0" borderId="136" xfId="20" applyNumberFormat="1" applyFont="1" applyFill="1" applyBorder="1" applyAlignment="1" applyProtection="1">
      <alignment horizontal="right" vertical="center" shrinkToFit="1"/>
    </xf>
    <xf numFmtId="176" fontId="22" fillId="0" borderId="48" xfId="20" applyNumberFormat="1" applyFont="1" applyFill="1" applyBorder="1" applyAlignment="1" applyProtection="1">
      <alignment horizontal="right" vertical="center" shrinkToFit="1"/>
    </xf>
    <xf numFmtId="176" fontId="22" fillId="0" borderId="48" xfId="20" applyNumberFormat="1" applyFont="1" applyFill="1" applyBorder="1" applyAlignment="1" applyProtection="1">
      <alignment horizontal="right" vertical="center"/>
    </xf>
    <xf numFmtId="176" fontId="22" fillId="0" borderId="173" xfId="14" applyNumberFormat="1" applyFont="1" applyFill="1" applyBorder="1" applyAlignment="1" applyProtection="1">
      <alignment horizontal="center" vertical="center" shrinkToFit="1"/>
    </xf>
    <xf numFmtId="176" fontId="22" fillId="0" borderId="135" xfId="20" applyNumberFormat="1" applyFont="1" applyFill="1" applyBorder="1" applyAlignment="1" applyProtection="1">
      <alignment horizontal="right" vertical="center"/>
    </xf>
    <xf numFmtId="176" fontId="19" fillId="0" borderId="46" xfId="20" applyNumberFormat="1" applyFont="1" applyFill="1" applyBorder="1" applyAlignment="1" applyProtection="1">
      <alignment horizontal="right" vertical="center"/>
    </xf>
    <xf numFmtId="176" fontId="23" fillId="0" borderId="25" xfId="14" applyNumberFormat="1" applyFont="1" applyFill="1" applyBorder="1" applyAlignment="1" applyProtection="1">
      <alignment horizontal="distributed" vertical="center" shrinkToFit="1"/>
    </xf>
    <xf numFmtId="176" fontId="19" fillId="0" borderId="46" xfId="20" applyNumberFormat="1" applyFont="1" applyFill="1" applyBorder="1" applyAlignment="1" applyProtection="1">
      <alignment horizontal="right" vertical="center" shrinkToFit="1"/>
    </xf>
    <xf numFmtId="176" fontId="19" fillId="0" borderId="153" xfId="14" applyNumberFormat="1" applyFont="1" applyFill="1" applyBorder="1" applyAlignment="1" applyProtection="1">
      <alignment horizontal="distributed" vertical="center" shrinkToFit="1"/>
    </xf>
    <xf numFmtId="176" fontId="19" fillId="0" borderId="135" xfId="20" applyNumberFormat="1" applyFont="1" applyFill="1" applyBorder="1" applyAlignment="1" applyProtection="1">
      <alignment horizontal="right" vertical="center"/>
    </xf>
    <xf numFmtId="176" fontId="19" fillId="0" borderId="135" xfId="20" applyNumberFormat="1" applyFont="1" applyFill="1" applyBorder="1" applyAlignment="1" applyProtection="1">
      <alignment horizontal="right" vertical="center" shrinkToFit="1"/>
    </xf>
    <xf numFmtId="0" fontId="29" fillId="0" borderId="0" xfId="19" applyFont="1" applyAlignment="1">
      <alignment vertical="center" shrinkToFit="1"/>
    </xf>
    <xf numFmtId="0" fontId="16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9" fillId="0" borderId="0" xfId="3" applyFont="1" applyFill="1" applyAlignment="1">
      <alignment vertical="center"/>
    </xf>
    <xf numFmtId="0" fontId="19" fillId="0" borderId="0" xfId="3" applyFont="1" applyAlignment="1">
      <alignment vertical="center"/>
    </xf>
    <xf numFmtId="176" fontId="13" fillId="0" borderId="0" xfId="0" applyNumberFormat="1" applyFont="1" applyFill="1" applyBorder="1" applyAlignment="1">
      <alignment horizontal="distributed" vertical="center"/>
    </xf>
    <xf numFmtId="176" fontId="13" fillId="0" borderId="7" xfId="0" applyNumberFormat="1" applyFont="1" applyFill="1" applyBorder="1" applyAlignment="1" applyProtection="1">
      <alignment horizontal="center" vertical="center"/>
    </xf>
    <xf numFmtId="176" fontId="13" fillId="0" borderId="3" xfId="0" applyNumberFormat="1" applyFont="1" applyFill="1" applyBorder="1" applyAlignment="1" applyProtection="1">
      <alignment horizontal="distributed" vertical="center"/>
    </xf>
    <xf numFmtId="176" fontId="13" fillId="0" borderId="31" xfId="0" applyNumberFormat="1" applyFont="1" applyFill="1" applyBorder="1" applyAlignment="1" applyProtection="1">
      <alignment horizontal="distributed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176" fontId="13" fillId="0" borderId="96" xfId="6" applyNumberFormat="1" applyFont="1" applyBorder="1" applyAlignment="1" applyProtection="1">
      <alignment horizontal="center" vertical="center"/>
    </xf>
    <xf numFmtId="176" fontId="13" fillId="0" borderId="2" xfId="7" applyNumberFormat="1" applyFont="1" applyFill="1" applyBorder="1" applyAlignment="1" applyProtection="1">
      <alignment horizontal="center" vertical="center"/>
    </xf>
    <xf numFmtId="176" fontId="13" fillId="0" borderId="2" xfId="7" applyNumberFormat="1" applyFont="1" applyFill="1" applyBorder="1" applyAlignment="1" applyProtection="1">
      <alignment horizontal="distributed" vertical="center"/>
    </xf>
    <xf numFmtId="176" fontId="13" fillId="0" borderId="7" xfId="7" applyNumberFormat="1" applyFont="1" applyFill="1" applyBorder="1" applyAlignment="1" applyProtection="1">
      <alignment horizontal="center" vertical="center"/>
    </xf>
    <xf numFmtId="176" fontId="13" fillId="0" borderId="8" xfId="7" applyNumberFormat="1" applyFont="1" applyFill="1" applyBorder="1" applyAlignment="1" applyProtection="1">
      <alignment horizontal="center" vertical="center"/>
    </xf>
    <xf numFmtId="176" fontId="13" fillId="0" borderId="0" xfId="7" applyNumberFormat="1" applyFont="1" applyFill="1" applyBorder="1" applyAlignment="1" applyProtection="1">
      <alignment horizontal="center" vertical="center"/>
    </xf>
    <xf numFmtId="176" fontId="13" fillId="0" borderId="7" xfId="10" applyNumberFormat="1" applyFont="1" applyFill="1" applyBorder="1" applyAlignment="1" applyProtection="1">
      <alignment horizontal="center" vertical="center"/>
    </xf>
    <xf numFmtId="176" fontId="13" fillId="0" borderId="2" xfId="10" applyNumberFormat="1" applyFont="1" applyFill="1" applyBorder="1" applyAlignment="1" applyProtection="1">
      <alignment horizontal="center" vertical="center"/>
    </xf>
    <xf numFmtId="176" fontId="13" fillId="0" borderId="7" xfId="12" applyNumberFormat="1" applyFont="1" applyBorder="1" applyAlignment="1" applyProtection="1">
      <alignment horizontal="center" vertical="center"/>
    </xf>
    <xf numFmtId="176" fontId="15" fillId="0" borderId="7" xfId="9" applyNumberFormat="1" applyFont="1" applyFill="1" applyBorder="1" applyAlignment="1" applyProtection="1">
      <alignment horizontal="distributed" vertical="center"/>
    </xf>
    <xf numFmtId="176" fontId="13" fillId="0" borderId="2" xfId="9" applyNumberFormat="1" applyFont="1" applyFill="1" applyBorder="1" applyAlignment="1" applyProtection="1">
      <alignment horizontal="center" vertical="center"/>
    </xf>
    <xf numFmtId="176" fontId="19" fillId="0" borderId="33" xfId="14" applyNumberFormat="1" applyFont="1" applyFill="1" applyBorder="1" applyAlignment="1" applyProtection="1">
      <alignment horizontal="distributed" vertical="center" shrinkToFit="1"/>
    </xf>
    <xf numFmtId="176" fontId="28" fillId="0" borderId="0" xfId="14" applyNumberFormat="1" applyFont="1" applyFill="1" applyAlignment="1" applyProtection="1">
      <alignment horizontal="center" vertical="center"/>
    </xf>
    <xf numFmtId="176" fontId="13" fillId="0" borderId="2" xfId="14" applyNumberFormat="1" applyFont="1" applyFill="1" applyBorder="1" applyAlignment="1" applyProtection="1">
      <alignment horizontal="center" vertical="distributed" shrinkToFit="1"/>
    </xf>
    <xf numFmtId="176" fontId="13" fillId="0" borderId="31" xfId="14" applyNumberFormat="1" applyFont="1" applyFill="1" applyBorder="1" applyAlignment="1" applyProtection="1">
      <alignment horizontal="center" vertical="distributed" shrinkToFit="1"/>
    </xf>
    <xf numFmtId="176" fontId="13" fillId="0" borderId="46" xfId="16" applyNumberFormat="1" applyFont="1" applyBorder="1" applyAlignment="1">
      <alignment horizontal="center" vertical="center" shrinkToFit="1"/>
    </xf>
    <xf numFmtId="176" fontId="13" fillId="0" borderId="33" xfId="16" applyNumberFormat="1" applyFont="1" applyBorder="1" applyAlignment="1">
      <alignment horizontal="center" vertical="center" shrinkToFit="1"/>
    </xf>
    <xf numFmtId="0" fontId="16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9" fillId="0" borderId="0" xfId="3" applyFont="1" applyFill="1" applyAlignment="1">
      <alignment vertical="center"/>
    </xf>
    <xf numFmtId="0" fontId="19" fillId="0" borderId="0" xfId="3" applyFont="1" applyAlignment="1">
      <alignment vertical="center"/>
    </xf>
    <xf numFmtId="176" fontId="13" fillId="0" borderId="25" xfId="0" applyNumberFormat="1" applyFont="1" applyFill="1" applyBorder="1" applyAlignment="1" applyProtection="1">
      <alignment horizontal="distributed" vertical="center"/>
    </xf>
    <xf numFmtId="176" fontId="13" fillId="0" borderId="28" xfId="0" applyNumberFormat="1" applyFont="1" applyFill="1" applyBorder="1" applyAlignment="1" applyProtection="1">
      <alignment horizontal="distributed" vertical="center"/>
    </xf>
    <xf numFmtId="176" fontId="13" fillId="0" borderId="26" xfId="0" applyNumberFormat="1" applyFont="1" applyFill="1" applyBorder="1" applyAlignment="1" applyProtection="1">
      <alignment horizontal="distributed" vertical="center"/>
    </xf>
    <xf numFmtId="176" fontId="13" fillId="0" borderId="7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176" fontId="13" fillId="0" borderId="122" xfId="0" applyNumberFormat="1" applyFont="1" applyFill="1" applyBorder="1" applyAlignment="1" applyProtection="1">
      <alignment horizontal="center" vertical="center"/>
    </xf>
    <xf numFmtId="176" fontId="13" fillId="0" borderId="22" xfId="0" applyNumberFormat="1" applyFont="1" applyFill="1" applyBorder="1" applyAlignment="1" applyProtection="1">
      <alignment horizontal="center" vertical="center"/>
    </xf>
    <xf numFmtId="176" fontId="13" fillId="0" borderId="113" xfId="0" applyNumberFormat="1" applyFont="1" applyFill="1" applyBorder="1" applyAlignment="1" applyProtection="1">
      <alignment horizontal="distributed" vertical="center"/>
    </xf>
    <xf numFmtId="176" fontId="13" fillId="0" borderId="114" xfId="0" applyNumberFormat="1" applyFont="1" applyFill="1" applyBorder="1" applyAlignment="1" applyProtection="1">
      <alignment horizontal="distributed" vertical="center"/>
    </xf>
    <xf numFmtId="176" fontId="13" fillId="0" borderId="115" xfId="0" applyNumberFormat="1" applyFont="1" applyFill="1" applyBorder="1" applyAlignment="1" applyProtection="1">
      <alignment horizontal="distributed" vertical="center"/>
    </xf>
    <xf numFmtId="176" fontId="13" fillId="0" borderId="121" xfId="0" applyNumberFormat="1" applyFont="1" applyFill="1" applyBorder="1" applyAlignment="1" applyProtection="1">
      <alignment horizontal="distributed" vertical="center"/>
    </xf>
    <xf numFmtId="176" fontId="13" fillId="0" borderId="132" xfId="0" applyNumberFormat="1" applyFont="1" applyFill="1" applyBorder="1" applyAlignment="1" applyProtection="1">
      <alignment horizontal="distributed" vertical="center"/>
    </xf>
    <xf numFmtId="176" fontId="13" fillId="0" borderId="126" xfId="0" applyNumberFormat="1" applyFont="1" applyFill="1" applyBorder="1" applyAlignment="1" applyProtection="1">
      <alignment horizontal="distributed" vertical="center"/>
    </xf>
    <xf numFmtId="176" fontId="13" fillId="0" borderId="105" xfId="0" applyNumberFormat="1" applyFont="1" applyFill="1" applyBorder="1" applyAlignment="1" applyProtection="1">
      <alignment horizontal="distributed" vertical="center"/>
    </xf>
    <xf numFmtId="176" fontId="13" fillId="0" borderId="106" xfId="0" applyNumberFormat="1" applyFont="1" applyFill="1" applyBorder="1" applyAlignment="1" applyProtection="1">
      <alignment horizontal="distributed" vertical="center"/>
    </xf>
    <xf numFmtId="176" fontId="13" fillId="0" borderId="107" xfId="0" applyNumberFormat="1" applyFont="1" applyFill="1" applyBorder="1" applyAlignment="1" applyProtection="1">
      <alignment horizontal="distributed" vertical="center"/>
    </xf>
    <xf numFmtId="176" fontId="13" fillId="0" borderId="94" xfId="0" applyNumberFormat="1" applyFont="1" applyFill="1" applyBorder="1" applyAlignment="1" applyProtection="1">
      <alignment horizontal="distributed" vertical="center"/>
    </xf>
    <xf numFmtId="176" fontId="13" fillId="0" borderId="31" xfId="0" applyNumberFormat="1" applyFont="1" applyFill="1" applyBorder="1" applyAlignment="1" applyProtection="1">
      <alignment horizontal="distributed" vertical="center"/>
    </xf>
    <xf numFmtId="176" fontId="13" fillId="0" borderId="38" xfId="0" applyNumberFormat="1" applyFont="1" applyFill="1" applyBorder="1" applyAlignment="1" applyProtection="1">
      <alignment horizontal="distributed" vertical="center"/>
    </xf>
    <xf numFmtId="176" fontId="13" fillId="0" borderId="3" xfId="0" applyNumberFormat="1" applyFont="1" applyFill="1" applyBorder="1" applyAlignment="1" applyProtection="1">
      <alignment horizontal="distributed" vertical="center"/>
    </xf>
    <xf numFmtId="176" fontId="13" fillId="0" borderId="7" xfId="0" applyNumberFormat="1" applyFont="1" applyFill="1" applyBorder="1" applyAlignment="1" applyProtection="1">
      <alignment horizontal="distributed" vertical="center"/>
    </xf>
    <xf numFmtId="176" fontId="13" fillId="0" borderId="0" xfId="0" applyNumberFormat="1" applyFont="1" applyFill="1" applyBorder="1" applyAlignment="1">
      <alignment horizontal="distributed" vertical="center"/>
    </xf>
    <xf numFmtId="176" fontId="13" fillId="0" borderId="8" xfId="0" applyNumberFormat="1" applyFont="1" applyFill="1" applyBorder="1" applyAlignment="1">
      <alignment horizontal="distributed" vertical="center"/>
    </xf>
    <xf numFmtId="176" fontId="13" fillId="0" borderId="116" xfId="0" applyNumberFormat="1" applyFont="1" applyFill="1" applyBorder="1" applyAlignment="1">
      <alignment horizontal="distributed" vertical="center"/>
    </xf>
    <xf numFmtId="176" fontId="13" fillId="0" borderId="107" xfId="0" applyNumberFormat="1" applyFont="1" applyFill="1" applyBorder="1" applyAlignment="1">
      <alignment horizontal="distributed" vertical="center"/>
    </xf>
    <xf numFmtId="176" fontId="13" fillId="0" borderId="7" xfId="0" applyNumberFormat="1" applyFont="1" applyFill="1" applyBorder="1" applyAlignment="1" applyProtection="1">
      <alignment horizontal="left" vertical="center" wrapText="1"/>
    </xf>
    <xf numFmtId="176" fontId="13" fillId="0" borderId="13" xfId="0" applyNumberFormat="1" applyFont="1" applyFill="1" applyBorder="1" applyAlignment="1">
      <alignment horizontal="left" vertical="center" wrapText="1"/>
    </xf>
    <xf numFmtId="176" fontId="13" fillId="0" borderId="7" xfId="0" applyNumberFormat="1" applyFont="1" applyFill="1" applyBorder="1" applyAlignment="1" applyProtection="1">
      <alignment horizontal="left" vertical="center"/>
    </xf>
    <xf numFmtId="176" fontId="13" fillId="0" borderId="86" xfId="0" applyNumberFormat="1" applyFont="1" applyFill="1" applyBorder="1" applyAlignment="1" applyProtection="1">
      <alignment horizontal="center" vertical="center" wrapText="1"/>
    </xf>
    <xf numFmtId="176" fontId="13" fillId="0" borderId="7" xfId="0" applyNumberFormat="1" applyFont="1" applyFill="1" applyBorder="1" applyAlignment="1" applyProtection="1">
      <alignment horizontal="center" vertical="center" wrapText="1"/>
    </xf>
    <xf numFmtId="176" fontId="13" fillId="0" borderId="42" xfId="0" applyNumberFormat="1" applyFont="1" applyFill="1" applyBorder="1" applyAlignment="1" applyProtection="1">
      <alignment horizontal="center" vertical="center" wrapText="1"/>
    </xf>
    <xf numFmtId="176" fontId="13" fillId="0" borderId="44" xfId="0" applyNumberFormat="1" applyFont="1" applyFill="1" applyBorder="1" applyAlignment="1" applyProtection="1">
      <alignment horizontal="left" vertical="center"/>
    </xf>
    <xf numFmtId="176" fontId="13" fillId="0" borderId="29" xfId="0" applyNumberFormat="1" applyFont="1" applyFill="1" applyBorder="1" applyAlignment="1" applyProtection="1">
      <alignment horizontal="distributed" vertical="center"/>
    </xf>
    <xf numFmtId="176" fontId="13" fillId="0" borderId="30" xfId="0" applyNumberFormat="1" applyFont="1" applyFill="1" applyBorder="1" applyAlignment="1">
      <alignment horizontal="distributed" vertical="center"/>
    </xf>
    <xf numFmtId="176" fontId="13" fillId="0" borderId="23" xfId="0" applyNumberFormat="1" applyFont="1" applyFill="1" applyBorder="1" applyAlignment="1" applyProtection="1">
      <alignment horizontal="center" vertical="center"/>
    </xf>
    <xf numFmtId="176" fontId="13" fillId="0" borderId="43" xfId="0" applyNumberFormat="1" applyFont="1" applyFill="1" applyBorder="1" applyAlignment="1">
      <alignment horizontal="center" vertical="center"/>
    </xf>
    <xf numFmtId="176" fontId="13" fillId="0" borderId="116" xfId="0" applyNumberFormat="1" applyFont="1" applyFill="1" applyBorder="1" applyAlignment="1" applyProtection="1">
      <alignment horizontal="distributed" vertical="center"/>
    </xf>
    <xf numFmtId="176" fontId="13" fillId="0" borderId="106" xfId="0" applyNumberFormat="1" applyFont="1" applyFill="1" applyBorder="1" applyAlignment="1">
      <alignment horizontal="distributed" vertical="center"/>
    </xf>
    <xf numFmtId="176" fontId="13" fillId="0" borderId="134" xfId="0" applyNumberFormat="1" applyFont="1" applyFill="1" applyBorder="1" applyAlignment="1" applyProtection="1">
      <alignment horizontal="center" vertical="center"/>
    </xf>
    <xf numFmtId="176" fontId="13" fillId="0" borderId="118" xfId="0" applyNumberFormat="1" applyFont="1" applyFill="1" applyBorder="1" applyAlignment="1">
      <alignment horizontal="center" vertical="center"/>
    </xf>
    <xf numFmtId="176" fontId="13" fillId="0" borderId="137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/>
    </xf>
    <xf numFmtId="176" fontId="13" fillId="0" borderId="113" xfId="0" applyNumberFormat="1" applyFont="1" applyFill="1" applyBorder="1" applyAlignment="1" applyProtection="1">
      <alignment horizontal="center" vertical="center"/>
    </xf>
    <xf numFmtId="176" fontId="13" fillId="0" borderId="114" xfId="0" applyNumberFormat="1" applyFont="1" applyFill="1" applyBorder="1" applyAlignment="1">
      <alignment horizontal="center" vertical="center"/>
    </xf>
    <xf numFmtId="176" fontId="13" fillId="0" borderId="115" xfId="0" applyNumberFormat="1" applyFont="1" applyFill="1" applyBorder="1" applyAlignment="1">
      <alignment horizontal="center" vertical="center"/>
    </xf>
    <xf numFmtId="176" fontId="13" fillId="0" borderId="129" xfId="0" applyNumberFormat="1" applyFont="1" applyFill="1" applyBorder="1" applyAlignment="1" applyProtection="1">
      <alignment horizontal="distributed" vertical="center" wrapText="1"/>
    </xf>
    <xf numFmtId="176" fontId="13" fillId="0" borderId="125" xfId="0" applyNumberFormat="1" applyFont="1" applyFill="1" applyBorder="1" applyAlignment="1" applyProtection="1">
      <alignment horizontal="distributed" vertical="center" wrapText="1"/>
    </xf>
    <xf numFmtId="176" fontId="13" fillId="0" borderId="142" xfId="0" applyNumberFormat="1" applyFont="1" applyFill="1" applyBorder="1" applyAlignment="1" applyProtection="1">
      <alignment horizontal="distributed" vertical="center" wrapText="1"/>
    </xf>
    <xf numFmtId="176" fontId="12" fillId="0" borderId="0" xfId="0" applyNumberFormat="1" applyFont="1" applyFill="1" applyAlignment="1" applyProtection="1">
      <alignment horizontal="center" vertical="center"/>
    </xf>
    <xf numFmtId="176" fontId="17" fillId="0" borderId="0" xfId="0" applyNumberFormat="1" applyFont="1" applyFill="1" applyAlignment="1">
      <alignment horizontal="center" vertical="center"/>
    </xf>
    <xf numFmtId="176" fontId="13" fillId="0" borderId="37" xfId="0" applyNumberFormat="1" applyFont="1" applyFill="1" applyBorder="1" applyAlignment="1" applyProtection="1">
      <alignment horizontal="center" vertical="center"/>
    </xf>
    <xf numFmtId="176" fontId="13" fillId="0" borderId="38" xfId="0" applyNumberFormat="1" applyFont="1" applyFill="1" applyBorder="1" applyAlignment="1">
      <alignment horizontal="center" vertical="center"/>
    </xf>
    <xf numFmtId="176" fontId="13" fillId="0" borderId="103" xfId="0" applyNumberFormat="1" applyFont="1" applyFill="1" applyBorder="1" applyAlignment="1" applyProtection="1">
      <alignment horizontal="center" vertical="center"/>
    </xf>
    <xf numFmtId="176" fontId="13" fillId="0" borderId="103" xfId="0" applyNumberFormat="1" applyFont="1" applyFill="1" applyBorder="1" applyAlignment="1">
      <alignment horizontal="center" vertical="center"/>
    </xf>
    <xf numFmtId="176" fontId="13" fillId="0" borderId="109" xfId="0" applyNumberFormat="1" applyFont="1" applyFill="1" applyBorder="1" applyAlignment="1">
      <alignment horizontal="center" vertical="center"/>
    </xf>
    <xf numFmtId="176" fontId="13" fillId="0" borderId="90" xfId="0" applyNumberFormat="1" applyFont="1" applyFill="1" applyBorder="1" applyAlignment="1" applyProtection="1">
      <alignment horizontal="center" vertical="center"/>
    </xf>
    <xf numFmtId="176" fontId="13" fillId="0" borderId="21" xfId="0" applyNumberFormat="1" applyFont="1" applyFill="1" applyBorder="1" applyAlignment="1">
      <alignment horizontal="center" vertical="center"/>
    </xf>
    <xf numFmtId="176" fontId="13" fillId="0" borderId="39" xfId="0" applyNumberFormat="1" applyFont="1" applyFill="1" applyBorder="1" applyAlignment="1" applyProtection="1">
      <alignment horizontal="center" vertical="center"/>
    </xf>
    <xf numFmtId="176" fontId="13" fillId="0" borderId="40" xfId="0" applyNumberFormat="1" applyFont="1" applyFill="1" applyBorder="1" applyAlignment="1" applyProtection="1">
      <alignment horizontal="center" vertical="center"/>
    </xf>
    <xf numFmtId="176" fontId="13" fillId="0" borderId="41" xfId="0" applyNumberFormat="1" applyFont="1" applyFill="1" applyBorder="1" applyAlignment="1" applyProtection="1">
      <alignment horizontal="center" vertical="center"/>
    </xf>
    <xf numFmtId="176" fontId="13" fillId="0" borderId="42" xfId="0" applyNumberFormat="1" applyFont="1" applyFill="1" applyBorder="1" applyAlignment="1" applyProtection="1">
      <alignment horizontal="center" vertical="center"/>
    </xf>
    <xf numFmtId="176" fontId="18" fillId="0" borderId="43" xfId="0" applyNumberFormat="1" applyFont="1" applyFill="1" applyBorder="1" applyAlignment="1">
      <alignment horizontal="center" vertical="center"/>
    </xf>
    <xf numFmtId="176" fontId="13" fillId="0" borderId="69" xfId="5" applyNumberFormat="1" applyFont="1" applyBorder="1" applyAlignment="1" applyProtection="1">
      <alignment horizontal="center" vertical="center"/>
    </xf>
    <xf numFmtId="176" fontId="13" fillId="0" borderId="46" xfId="5" applyNumberFormat="1" applyFont="1" applyBorder="1" applyAlignment="1" applyProtection="1">
      <alignment horizontal="center" vertical="center"/>
    </xf>
    <xf numFmtId="176" fontId="12" fillId="0" borderId="0" xfId="5" applyNumberFormat="1" applyFont="1" applyAlignment="1" applyProtection="1">
      <alignment horizontal="center" vertical="center"/>
    </xf>
    <xf numFmtId="176" fontId="12" fillId="0" borderId="0" xfId="5" applyNumberFormat="1" applyFont="1" applyAlignment="1">
      <alignment horizontal="center" vertical="center"/>
    </xf>
    <xf numFmtId="176" fontId="13" fillId="0" borderId="96" xfId="6" applyNumberFormat="1" applyFont="1" applyBorder="1" applyAlignment="1" applyProtection="1">
      <alignment horizontal="center" vertical="center"/>
    </xf>
    <xf numFmtId="176" fontId="13" fillId="0" borderId="96" xfId="6" applyNumberFormat="1" applyFont="1" applyBorder="1" applyAlignment="1">
      <alignment horizontal="center" vertical="center"/>
    </xf>
    <xf numFmtId="176" fontId="13" fillId="0" borderId="96" xfId="5" applyNumberFormat="1" applyFont="1" applyBorder="1" applyAlignment="1" applyProtection="1">
      <alignment horizontal="center" vertical="center"/>
    </xf>
    <xf numFmtId="176" fontId="13" fillId="0" borderId="98" xfId="5" applyNumberFormat="1" applyFont="1" applyBorder="1" applyAlignment="1" applyProtection="1">
      <alignment horizontal="center" vertical="center"/>
    </xf>
    <xf numFmtId="176" fontId="13" fillId="0" borderId="99" xfId="5" applyNumberFormat="1" applyFont="1" applyBorder="1" applyAlignment="1" applyProtection="1">
      <alignment horizontal="center" vertical="center"/>
    </xf>
    <xf numFmtId="176" fontId="13" fillId="0" borderId="24" xfId="5" applyNumberFormat="1" applyFont="1" applyBorder="1" applyAlignment="1" applyProtection="1">
      <alignment horizontal="center" vertical="center"/>
    </xf>
    <xf numFmtId="176" fontId="13" fillId="0" borderId="25" xfId="5" applyNumberFormat="1" applyFont="1" applyBorder="1" applyAlignment="1" applyProtection="1">
      <alignment horizontal="center" vertical="center"/>
    </xf>
    <xf numFmtId="176" fontId="13" fillId="0" borderId="28" xfId="5" applyNumberFormat="1" applyFont="1" applyBorder="1" applyAlignment="1" applyProtection="1">
      <alignment horizontal="center" vertical="center"/>
    </xf>
    <xf numFmtId="176" fontId="13" fillId="0" borderId="26" xfId="5" applyNumberFormat="1" applyFont="1" applyBorder="1" applyAlignment="1" applyProtection="1">
      <alignment horizontal="center" vertical="center"/>
    </xf>
    <xf numFmtId="176" fontId="12" fillId="0" borderId="0" xfId="7" applyNumberFormat="1" applyFont="1" applyFill="1" applyAlignment="1" applyProtection="1">
      <alignment horizontal="center" vertical="center"/>
    </xf>
    <xf numFmtId="177" fontId="14" fillId="0" borderId="22" xfId="7" applyNumberFormat="1" applyFont="1" applyFill="1" applyBorder="1" applyAlignment="1" applyProtection="1">
      <alignment horizontal="left" vertical="center"/>
    </xf>
    <xf numFmtId="176" fontId="13" fillId="0" borderId="5" xfId="7" applyNumberFormat="1" applyFont="1" applyFill="1" applyBorder="1" applyAlignment="1" applyProtection="1">
      <alignment horizontal="center" vertical="distributed" wrapText="1"/>
    </xf>
    <xf numFmtId="176" fontId="13" fillId="0" borderId="2" xfId="7" applyNumberFormat="1" applyFont="1" applyFill="1" applyBorder="1" applyAlignment="1">
      <alignment horizontal="center" vertical="distributed"/>
    </xf>
    <xf numFmtId="176" fontId="13" fillId="0" borderId="35" xfId="7" applyNumberFormat="1" applyFont="1" applyFill="1" applyBorder="1" applyAlignment="1" applyProtection="1">
      <alignment horizontal="distributed" vertical="center"/>
    </xf>
    <xf numFmtId="176" fontId="13" fillId="0" borderId="35" xfId="7" applyNumberFormat="1" applyFont="1" applyFill="1" applyBorder="1" applyAlignment="1">
      <alignment horizontal="distributed" vertical="center"/>
    </xf>
    <xf numFmtId="176" fontId="13" fillId="0" borderId="74" xfId="7" applyNumberFormat="1" applyFont="1" applyFill="1" applyBorder="1" applyAlignment="1" applyProtection="1">
      <alignment horizontal="center" vertical="center"/>
    </xf>
    <xf numFmtId="176" fontId="13" fillId="0" borderId="35" xfId="7" applyNumberFormat="1" applyFont="1" applyFill="1" applyBorder="1" applyAlignment="1" applyProtection="1">
      <alignment horizontal="center" vertical="center"/>
    </xf>
    <xf numFmtId="176" fontId="13" fillId="0" borderId="120" xfId="7" applyNumberFormat="1" applyFont="1" applyFill="1" applyBorder="1" applyAlignment="1" applyProtection="1">
      <alignment horizontal="center" vertical="center"/>
    </xf>
    <xf numFmtId="176" fontId="13" fillId="0" borderId="30" xfId="7" applyNumberFormat="1" applyFont="1" applyFill="1" applyBorder="1" applyAlignment="1" applyProtection="1">
      <alignment horizontal="center" vertical="center"/>
    </xf>
    <xf numFmtId="176" fontId="13" fillId="0" borderId="0" xfId="7" applyNumberFormat="1" applyFont="1" applyFill="1" applyBorder="1" applyAlignment="1" applyProtection="1">
      <alignment horizontal="center" vertical="center"/>
    </xf>
    <xf numFmtId="176" fontId="13" fillId="0" borderId="0" xfId="7" applyNumberFormat="1" applyFont="1" applyFill="1" applyBorder="1" applyAlignment="1">
      <alignment horizontal="center" vertical="center"/>
    </xf>
    <xf numFmtId="176" fontId="13" fillId="0" borderId="8" xfId="7" applyNumberFormat="1" applyFont="1" applyFill="1" applyBorder="1" applyAlignment="1">
      <alignment horizontal="center" vertical="center"/>
    </xf>
    <xf numFmtId="176" fontId="13" fillId="0" borderId="5" xfId="7" applyNumberFormat="1" applyFont="1" applyFill="1" applyBorder="1" applyAlignment="1" applyProtection="1">
      <alignment horizontal="center" vertical="center" wrapText="1"/>
    </xf>
    <xf numFmtId="176" fontId="13" fillId="0" borderId="2" xfId="7" applyNumberFormat="1" applyFont="1" applyFill="1" applyBorder="1" applyAlignment="1" applyProtection="1">
      <alignment horizontal="center" vertical="center" wrapText="1"/>
    </xf>
    <xf numFmtId="176" fontId="13" fillId="0" borderId="14" xfId="7" applyNumberFormat="1" applyFont="1" applyFill="1" applyBorder="1" applyAlignment="1" applyProtection="1">
      <alignment horizontal="center" vertical="center" wrapText="1"/>
    </xf>
    <xf numFmtId="176" fontId="13" fillId="0" borderId="0" xfId="7" applyNumberFormat="1" applyFont="1" applyFill="1" applyBorder="1" applyAlignment="1" applyProtection="1">
      <alignment horizontal="center" vertical="center" shrinkToFit="1"/>
    </xf>
    <xf numFmtId="176" fontId="13" fillId="0" borderId="0" xfId="7" applyNumberFormat="1" applyFont="1" applyFill="1" applyBorder="1" applyAlignment="1">
      <alignment horizontal="center" vertical="center" shrinkToFit="1"/>
    </xf>
    <xf numFmtId="176" fontId="13" fillId="0" borderId="8" xfId="7" applyNumberFormat="1" applyFont="1" applyFill="1" applyBorder="1" applyAlignment="1">
      <alignment horizontal="center" vertical="center" shrinkToFit="1"/>
    </xf>
    <xf numFmtId="176" fontId="13" fillId="0" borderId="2" xfId="7" applyNumberFormat="1" applyFont="1" applyFill="1" applyBorder="1" applyAlignment="1" applyProtection="1">
      <alignment horizontal="center" vertical="distributed" textRotation="255"/>
    </xf>
    <xf numFmtId="176" fontId="13" fillId="0" borderId="2" xfId="7" applyNumberFormat="1" applyFont="1" applyFill="1" applyBorder="1" applyAlignment="1" applyProtection="1">
      <alignment horizontal="center" vertical="distributed" wrapText="1"/>
    </xf>
    <xf numFmtId="176" fontId="13" fillId="0" borderId="123" xfId="7" applyNumberFormat="1" applyFont="1" applyFill="1" applyBorder="1" applyAlignment="1" applyProtection="1">
      <alignment horizontal="center" vertical="center" textRotation="255"/>
    </xf>
    <xf numFmtId="176" fontId="13" fillId="0" borderId="2" xfId="7" applyNumberFormat="1" applyFont="1" applyFill="1" applyBorder="1" applyAlignment="1" applyProtection="1">
      <alignment horizontal="center" vertical="center" textRotation="255"/>
    </xf>
    <xf numFmtId="176" fontId="13" fillId="0" borderId="124" xfId="7" applyNumberFormat="1" applyFont="1" applyFill="1" applyBorder="1" applyAlignment="1" applyProtection="1">
      <alignment horizontal="center" vertical="center" textRotation="255"/>
    </xf>
    <xf numFmtId="176" fontId="13" fillId="0" borderId="7" xfId="7" quotePrefix="1" applyNumberFormat="1" applyFont="1" applyFill="1" applyBorder="1" applyAlignment="1" applyProtection="1">
      <alignment horizontal="center" vertical="center" wrapText="1"/>
    </xf>
    <xf numFmtId="176" fontId="13" fillId="0" borderId="8" xfId="7" quotePrefix="1" applyNumberFormat="1" applyFont="1" applyFill="1" applyBorder="1" applyAlignment="1" applyProtection="1">
      <alignment horizontal="center" vertical="center" wrapText="1"/>
    </xf>
    <xf numFmtId="176" fontId="13" fillId="0" borderId="7" xfId="7" applyNumberFormat="1" applyFont="1" applyFill="1" applyBorder="1" applyAlignment="1" applyProtection="1">
      <alignment horizontal="center" vertical="center"/>
    </xf>
    <xf numFmtId="176" fontId="13" fillId="0" borderId="8" xfId="7" applyNumberFormat="1" applyFont="1" applyFill="1" applyBorder="1" applyAlignment="1" applyProtection="1">
      <alignment horizontal="center" vertical="center"/>
    </xf>
    <xf numFmtId="176" fontId="13" fillId="0" borderId="2" xfId="7" applyNumberFormat="1" applyFont="1" applyFill="1" applyBorder="1" applyAlignment="1" applyProtection="1">
      <alignment horizontal="distributed" vertical="center"/>
    </xf>
    <xf numFmtId="176" fontId="15" fillId="0" borderId="7" xfId="7" applyNumberFormat="1" applyFont="1" applyFill="1" applyBorder="1" applyAlignment="1" applyProtection="1">
      <alignment horizontal="distributed" vertical="center"/>
    </xf>
    <xf numFmtId="176" fontId="15" fillId="0" borderId="0" xfId="7" applyNumberFormat="1" applyFont="1" applyFill="1" applyBorder="1" applyAlignment="1" applyProtection="1">
      <alignment horizontal="distributed" vertical="center"/>
    </xf>
    <xf numFmtId="176" fontId="13" fillId="0" borderId="2" xfId="7" applyNumberFormat="1" applyFont="1" applyFill="1" applyBorder="1" applyAlignment="1" applyProtection="1">
      <alignment horizontal="center" vertical="center" shrinkToFit="1"/>
    </xf>
    <xf numFmtId="176" fontId="13" fillId="0" borderId="8" xfId="7" quotePrefix="1" applyNumberFormat="1" applyFont="1" applyFill="1" applyBorder="1" applyAlignment="1" applyProtection="1">
      <alignment horizontal="center" vertical="center"/>
    </xf>
    <xf numFmtId="176" fontId="13" fillId="0" borderId="7" xfId="7" quotePrefix="1" applyNumberFormat="1" applyFont="1" applyFill="1" applyBorder="1" applyAlignment="1" applyProtection="1">
      <alignment horizontal="center" vertical="center"/>
    </xf>
    <xf numFmtId="176" fontId="13" fillId="0" borderId="2" xfId="7" applyNumberFormat="1" applyFont="1" applyFill="1" applyBorder="1" applyAlignment="1" applyProtection="1">
      <alignment horizontal="center" vertical="center"/>
    </xf>
    <xf numFmtId="176" fontId="16" fillId="0" borderId="0" xfId="7" applyNumberFormat="1" applyFont="1" applyFill="1" applyBorder="1" applyAlignment="1" applyProtection="1">
      <alignment horizontal="center" vertical="center"/>
    </xf>
    <xf numFmtId="176" fontId="16" fillId="0" borderId="22" xfId="7" applyNumberFormat="1" applyFont="1" applyFill="1" applyBorder="1" applyAlignment="1" applyProtection="1">
      <alignment horizontal="center" vertical="center"/>
    </xf>
    <xf numFmtId="176" fontId="13" fillId="0" borderId="121" xfId="7" quotePrefix="1" applyNumberFormat="1" applyFont="1" applyFill="1" applyBorder="1" applyAlignment="1" applyProtection="1">
      <alignment horizontal="center" vertical="center" wrapText="1"/>
    </xf>
    <xf numFmtId="176" fontId="13" fillId="0" borderId="126" xfId="7" quotePrefix="1" applyNumberFormat="1" applyFont="1" applyFill="1" applyBorder="1" applyAlignment="1" applyProtection="1">
      <alignment horizontal="center" vertical="center"/>
    </xf>
    <xf numFmtId="176" fontId="26" fillId="0" borderId="155" xfId="10" quotePrefix="1" applyNumberFormat="1" applyFont="1" applyFill="1" applyBorder="1" applyAlignment="1" applyProtection="1">
      <alignment horizontal="center" vertical="center" wrapText="1" shrinkToFit="1"/>
    </xf>
    <xf numFmtId="176" fontId="26" fillId="0" borderId="57" xfId="10" quotePrefix="1" applyNumberFormat="1" applyFont="1" applyFill="1" applyBorder="1" applyAlignment="1" applyProtection="1">
      <alignment horizontal="center" vertical="center" wrapText="1" shrinkToFit="1"/>
    </xf>
    <xf numFmtId="176" fontId="13" fillId="0" borderId="88" xfId="7" applyNumberFormat="1" applyFont="1" applyFill="1" applyBorder="1" applyAlignment="1" applyProtection="1">
      <alignment horizontal="center" vertical="distributed" textRotation="255"/>
    </xf>
    <xf numFmtId="176" fontId="13" fillId="0" borderId="14" xfId="7" applyNumberFormat="1" applyFont="1" applyFill="1" applyBorder="1" applyAlignment="1" applyProtection="1">
      <alignment horizontal="center" vertical="distributed" textRotation="255"/>
    </xf>
    <xf numFmtId="176" fontId="20" fillId="0" borderId="88" xfId="7" applyNumberFormat="1" applyFont="1" applyFill="1" applyBorder="1" applyAlignment="1" applyProtection="1">
      <alignment horizontal="center" vertical="distributed" textRotation="255" wrapText="1"/>
    </xf>
    <xf numFmtId="176" fontId="20" fillId="0" borderId="2" xfId="7" applyNumberFormat="1" applyFont="1" applyFill="1" applyBorder="1" applyAlignment="1" applyProtection="1">
      <alignment horizontal="center" vertical="distributed" textRotation="255" wrapText="1"/>
    </xf>
    <xf numFmtId="176" fontId="20" fillId="0" borderId="14" xfId="7" applyNumberFormat="1" applyFont="1" applyFill="1" applyBorder="1" applyAlignment="1" applyProtection="1">
      <alignment horizontal="center" vertical="distributed" textRotation="255" wrapText="1"/>
    </xf>
    <xf numFmtId="176" fontId="15" fillId="0" borderId="153" xfId="7" quotePrefix="1" applyNumberFormat="1" applyFont="1" applyFill="1" applyBorder="1" applyAlignment="1" applyProtection="1">
      <alignment horizontal="center" vertical="center" wrapText="1"/>
    </xf>
    <xf numFmtId="176" fontId="15" fillId="0" borderId="154" xfId="7" quotePrefix="1" applyNumberFormat="1" applyFont="1" applyFill="1" applyBorder="1" applyAlignment="1" applyProtection="1">
      <alignment horizontal="center" vertical="center"/>
    </xf>
    <xf numFmtId="176" fontId="15" fillId="0" borderId="155" xfId="7" quotePrefix="1" applyNumberFormat="1" applyFont="1" applyFill="1" applyBorder="1" applyAlignment="1" applyProtection="1">
      <alignment horizontal="center" vertical="center"/>
    </xf>
    <xf numFmtId="176" fontId="15" fillId="0" borderId="57" xfId="7" quotePrefix="1" applyNumberFormat="1" applyFont="1" applyFill="1" applyBorder="1" applyAlignment="1" applyProtection="1">
      <alignment horizontal="center" vertical="center"/>
    </xf>
    <xf numFmtId="176" fontId="13" fillId="0" borderId="88" xfId="7" applyNumberFormat="1" applyFont="1" applyFill="1" applyBorder="1" applyAlignment="1" applyProtection="1">
      <alignment horizontal="center" vertical="distributed" textRotation="255" wrapText="1"/>
    </xf>
    <xf numFmtId="176" fontId="13" fillId="0" borderId="2" xfId="7" applyNumberFormat="1" applyFont="1" applyFill="1" applyBorder="1" applyAlignment="1" applyProtection="1">
      <alignment horizontal="center" vertical="distributed" textRotation="255" wrapText="1"/>
    </xf>
    <xf numFmtId="176" fontId="13" fillId="0" borderId="14" xfId="7" applyNumberFormat="1" applyFont="1" applyFill="1" applyBorder="1" applyAlignment="1" applyProtection="1">
      <alignment horizontal="center" vertical="distributed" textRotation="255" wrapText="1"/>
    </xf>
    <xf numFmtId="176" fontId="15" fillId="0" borderId="155" xfId="7" quotePrefix="1" applyNumberFormat="1" applyFont="1" applyFill="1" applyBorder="1" applyAlignment="1" applyProtection="1">
      <alignment horizontal="center" vertical="center" wrapText="1"/>
    </xf>
    <xf numFmtId="176" fontId="15" fillId="0" borderId="156" xfId="7" quotePrefix="1" applyNumberFormat="1" applyFont="1" applyFill="1" applyBorder="1" applyAlignment="1" applyProtection="1">
      <alignment horizontal="center" vertical="center"/>
    </xf>
    <xf numFmtId="176" fontId="15" fillId="0" borderId="152" xfId="7" quotePrefix="1" applyNumberFormat="1" applyFont="1" applyFill="1" applyBorder="1" applyAlignment="1" applyProtection="1">
      <alignment horizontal="center" vertical="center"/>
    </xf>
    <xf numFmtId="176" fontId="12" fillId="0" borderId="0" xfId="7" applyNumberFormat="1" applyFont="1" applyFill="1" applyAlignment="1" applyProtection="1">
      <alignment horizontal="center" vertical="top"/>
    </xf>
    <xf numFmtId="176" fontId="13" fillId="0" borderId="5" xfId="7" applyNumberFormat="1" applyFont="1" applyFill="1" applyBorder="1" applyAlignment="1" applyProtection="1">
      <alignment horizontal="center" vertical="distributed" textRotation="255" wrapText="1"/>
    </xf>
    <xf numFmtId="176" fontId="13" fillId="0" borderId="2" xfId="7" applyNumberFormat="1" applyFont="1" applyFill="1" applyBorder="1" applyAlignment="1">
      <alignment horizontal="center" vertical="distributed" textRotation="255"/>
    </xf>
    <xf numFmtId="176" fontId="13" fillId="0" borderId="74" xfId="7" applyNumberFormat="1" applyFont="1" applyFill="1" applyBorder="1" applyAlignment="1" applyProtection="1">
      <alignment horizontal="distributed" vertical="center"/>
    </xf>
    <xf numFmtId="176" fontId="13" fillId="0" borderId="30" xfId="7" applyNumberFormat="1" applyFont="1" applyFill="1" applyBorder="1" applyAlignment="1" applyProtection="1">
      <alignment horizontal="distributed" vertical="center"/>
    </xf>
    <xf numFmtId="176" fontId="13" fillId="0" borderId="7" xfId="7" applyNumberFormat="1" applyFont="1" applyFill="1" applyBorder="1" applyAlignment="1" applyProtection="1">
      <alignment horizontal="center" vertical="center" shrinkToFit="1"/>
    </xf>
    <xf numFmtId="176" fontId="13" fillId="0" borderId="88" xfId="7" applyNumberFormat="1" applyFont="1" applyFill="1" applyBorder="1" applyAlignment="1" applyProtection="1">
      <alignment horizontal="center" vertical="distributed"/>
    </xf>
    <xf numFmtId="176" fontId="13" fillId="0" borderId="2" xfId="7" applyNumberFormat="1" applyFont="1" applyFill="1" applyBorder="1" applyAlignment="1" applyProtection="1">
      <alignment horizontal="center" vertical="distributed"/>
    </xf>
    <xf numFmtId="176" fontId="13" fillId="0" borderId="14" xfId="7" applyNumberFormat="1" applyFont="1" applyFill="1" applyBorder="1" applyAlignment="1" applyProtection="1">
      <alignment horizontal="center" vertical="distributed"/>
    </xf>
    <xf numFmtId="176" fontId="21" fillId="0" borderId="5" xfId="10" applyNumberFormat="1" applyFont="1" applyFill="1" applyBorder="1" applyAlignment="1" applyProtection="1">
      <alignment horizontal="center" vertical="distributed" wrapText="1"/>
    </xf>
    <xf numFmtId="176" fontId="21" fillId="0" borderId="2" xfId="10" applyNumberFormat="1" applyFont="1" applyFill="1" applyBorder="1" applyAlignment="1">
      <alignment horizontal="center" vertical="distributed" wrapText="1"/>
    </xf>
    <xf numFmtId="176" fontId="21" fillId="0" borderId="13" xfId="10" applyNumberFormat="1" applyFont="1" applyFill="1" applyBorder="1" applyAlignment="1">
      <alignment horizontal="center" vertical="distributed" wrapText="1"/>
    </xf>
    <xf numFmtId="176" fontId="15" fillId="0" borderId="155" xfId="10" applyNumberFormat="1" applyFont="1" applyFill="1" applyBorder="1" applyAlignment="1">
      <alignment horizontal="center" vertical="center" wrapText="1" shrinkToFit="1"/>
    </xf>
    <xf numFmtId="176" fontId="15" fillId="0" borderId="57" xfId="10" applyNumberFormat="1" applyFont="1" applyFill="1" applyBorder="1" applyAlignment="1">
      <alignment horizontal="center" vertical="center" wrapText="1" shrinkToFit="1"/>
    </xf>
    <xf numFmtId="176" fontId="15" fillId="0" borderId="150" xfId="10" quotePrefix="1" applyNumberFormat="1" applyFont="1" applyFill="1" applyBorder="1" applyAlignment="1" applyProtection="1">
      <alignment horizontal="center" vertical="center" wrapText="1" shrinkToFit="1"/>
    </xf>
    <xf numFmtId="176" fontId="15" fillId="0" borderId="150" xfId="10" applyNumberFormat="1" applyFont="1" applyFill="1" applyBorder="1" applyAlignment="1" applyProtection="1">
      <alignment horizontal="center" vertical="center" shrinkToFit="1"/>
    </xf>
    <xf numFmtId="176" fontId="15" fillId="0" borderId="51" xfId="10" quotePrefix="1" applyNumberFormat="1" applyFont="1" applyFill="1" applyBorder="1" applyAlignment="1" applyProtection="1">
      <alignment horizontal="center" vertical="center" wrapText="1" shrinkToFit="1"/>
    </xf>
    <xf numFmtId="176" fontId="15" fillId="0" borderId="51" xfId="10" applyNumberFormat="1" applyFont="1" applyFill="1" applyBorder="1" applyAlignment="1" applyProtection="1">
      <alignment horizontal="center" vertical="center" shrinkToFit="1"/>
    </xf>
    <xf numFmtId="176" fontId="15" fillId="0" borderId="7" xfId="10" applyNumberFormat="1" applyFont="1" applyFill="1" applyBorder="1" applyAlignment="1" applyProtection="1">
      <alignment horizontal="distributed" vertical="center" shrinkToFit="1"/>
    </xf>
    <xf numFmtId="176" fontId="15" fillId="0" borderId="0" xfId="10" applyNumberFormat="1" applyFont="1" applyFill="1" applyBorder="1" applyAlignment="1" applyProtection="1">
      <alignment horizontal="distributed" vertical="center" shrinkToFit="1"/>
    </xf>
    <xf numFmtId="176" fontId="13" fillId="0" borderId="7" xfId="10" applyNumberFormat="1" applyFont="1" applyFill="1" applyBorder="1" applyAlignment="1" applyProtection="1">
      <alignment horizontal="center" vertical="distributed" shrinkToFit="1"/>
    </xf>
    <xf numFmtId="176" fontId="13" fillId="0" borderId="7" xfId="10" applyNumberFormat="1" applyFont="1" applyFill="1" applyBorder="1" applyAlignment="1">
      <alignment vertical="distributed" shrinkToFit="1"/>
    </xf>
    <xf numFmtId="176" fontId="15" fillId="0" borderId="153" xfId="10" quotePrefix="1" applyNumberFormat="1" applyFont="1" applyFill="1" applyBorder="1" applyAlignment="1" applyProtection="1">
      <alignment horizontal="center" vertical="center" wrapText="1" shrinkToFit="1"/>
    </xf>
    <xf numFmtId="176" fontId="15" fillId="0" borderId="154" xfId="10" quotePrefix="1" applyNumberFormat="1" applyFont="1" applyFill="1" applyBorder="1" applyAlignment="1" applyProtection="1">
      <alignment horizontal="center" vertical="center" wrapText="1" shrinkToFit="1"/>
    </xf>
    <xf numFmtId="176" fontId="13" fillId="0" borderId="2" xfId="10" applyNumberFormat="1" applyFont="1" applyFill="1" applyBorder="1" applyAlignment="1" applyProtection="1">
      <alignment horizontal="center" vertical="center"/>
    </xf>
    <xf numFmtId="176" fontId="13" fillId="0" borderId="2" xfId="10" applyNumberFormat="1" applyFont="1" applyFill="1" applyBorder="1" applyAlignment="1" applyProtection="1">
      <alignment horizontal="center" vertical="center" textRotation="255"/>
    </xf>
    <xf numFmtId="176" fontId="16" fillId="0" borderId="0" xfId="7" applyNumberFormat="1" applyFont="1" applyFill="1" applyBorder="1" applyAlignment="1" applyProtection="1">
      <alignment horizontal="left" vertical="center"/>
    </xf>
    <xf numFmtId="176" fontId="16" fillId="0" borderId="118" xfId="7" applyNumberFormat="1" applyFont="1" applyFill="1" applyBorder="1" applyAlignment="1" applyProtection="1">
      <alignment horizontal="left" vertical="center"/>
    </xf>
    <xf numFmtId="176" fontId="12" fillId="0" borderId="0" xfId="10" applyNumberFormat="1" applyFont="1" applyFill="1" applyBorder="1" applyAlignment="1" applyProtection="1">
      <alignment horizontal="center" vertical="center"/>
    </xf>
    <xf numFmtId="177" fontId="14" fillId="0" borderId="22" xfId="10" applyNumberFormat="1" applyFont="1" applyFill="1" applyBorder="1" applyAlignment="1" applyProtection="1">
      <alignment horizontal="left" vertical="center"/>
    </xf>
    <xf numFmtId="176" fontId="13" fillId="0" borderId="5" xfId="10" applyNumberFormat="1" applyFont="1" applyFill="1" applyBorder="1" applyAlignment="1" applyProtection="1">
      <alignment horizontal="center" vertical="distributed" wrapText="1"/>
    </xf>
    <xf numFmtId="176" fontId="13" fillId="0" borderId="2" xfId="10" applyNumberFormat="1" applyFont="1" applyFill="1" applyBorder="1" applyAlignment="1">
      <alignment horizontal="center" vertical="distributed" wrapText="1"/>
    </xf>
    <xf numFmtId="176" fontId="13" fillId="0" borderId="35" xfId="10" applyNumberFormat="1" applyFont="1" applyFill="1" applyBorder="1" applyAlignment="1" applyProtection="1">
      <alignment horizontal="center" vertical="center"/>
    </xf>
    <xf numFmtId="176" fontId="13" fillId="0" borderId="35" xfId="10" applyNumberFormat="1" applyFont="1" applyFill="1" applyBorder="1" applyAlignment="1">
      <alignment horizontal="center" vertical="center"/>
    </xf>
    <xf numFmtId="176" fontId="13" fillId="0" borderId="35" xfId="10" applyNumberFormat="1" applyFont="1" applyFill="1" applyBorder="1" applyAlignment="1" applyProtection="1">
      <alignment horizontal="distributed" vertical="center"/>
    </xf>
    <xf numFmtId="176" fontId="13" fillId="0" borderId="35" xfId="10" applyNumberFormat="1" applyFont="1" applyFill="1" applyBorder="1" applyAlignment="1">
      <alignment horizontal="distributed" vertical="center"/>
    </xf>
    <xf numFmtId="176" fontId="13" fillId="0" borderId="6" xfId="10" applyNumberFormat="1" applyFont="1" applyFill="1" applyBorder="1" applyAlignment="1" applyProtection="1">
      <alignment horizontal="center" vertical="center"/>
    </xf>
    <xf numFmtId="176" fontId="13" fillId="0" borderId="4" xfId="10" applyNumberFormat="1" applyFont="1" applyFill="1" applyBorder="1" applyAlignment="1">
      <alignment horizontal="center" vertical="center"/>
    </xf>
    <xf numFmtId="176" fontId="13" fillId="0" borderId="99" xfId="10" applyNumberFormat="1" applyFont="1" applyFill="1" applyBorder="1" applyAlignment="1" applyProtection="1">
      <alignment horizontal="distributed" vertical="center"/>
    </xf>
    <xf numFmtId="176" fontId="13" fillId="0" borderId="19" xfId="10" applyNumberFormat="1" applyFont="1" applyFill="1" applyBorder="1" applyAlignment="1" applyProtection="1">
      <alignment horizontal="center" vertical="center"/>
    </xf>
    <xf numFmtId="176" fontId="13" fillId="0" borderId="4" xfId="10" applyNumberFormat="1" applyFont="1" applyFill="1" applyBorder="1" applyAlignment="1" applyProtection="1">
      <alignment horizontal="center" vertical="center"/>
    </xf>
    <xf numFmtId="176" fontId="13" fillId="0" borderId="13" xfId="10" applyNumberFormat="1" applyFont="1" applyFill="1" applyBorder="1" applyAlignment="1" applyProtection="1">
      <alignment horizontal="center" vertical="center"/>
    </xf>
    <xf numFmtId="176" fontId="13" fillId="0" borderId="15" xfId="10" applyNumberFormat="1" applyFont="1" applyFill="1" applyBorder="1" applyAlignment="1">
      <alignment horizontal="center" vertical="center"/>
    </xf>
    <xf numFmtId="176" fontId="13" fillId="0" borderId="6" xfId="10" applyNumberFormat="1" applyFont="1" applyFill="1" applyBorder="1" applyAlignment="1" applyProtection="1">
      <alignment horizontal="distributed" vertical="center" wrapText="1"/>
    </xf>
    <xf numFmtId="176" fontId="13" fillId="0" borderId="4" xfId="10" applyNumberFormat="1" applyFont="1" applyFill="1" applyBorder="1" applyAlignment="1">
      <alignment horizontal="distributed" vertical="center" wrapText="1"/>
    </xf>
    <xf numFmtId="176" fontId="13" fillId="0" borderId="7" xfId="10" applyNumberFormat="1" applyFont="1" applyFill="1" applyBorder="1" applyAlignment="1">
      <alignment horizontal="distributed" vertical="center" wrapText="1"/>
    </xf>
    <xf numFmtId="176" fontId="13" fillId="0" borderId="8" xfId="10" applyNumberFormat="1" applyFont="1" applyFill="1" applyBorder="1" applyAlignment="1">
      <alignment horizontal="distributed" vertical="center" wrapText="1"/>
    </xf>
    <xf numFmtId="176" fontId="13" fillId="0" borderId="13" xfId="10" applyNumberFormat="1" applyFont="1" applyFill="1" applyBorder="1" applyAlignment="1">
      <alignment horizontal="distributed" vertical="center" wrapText="1"/>
    </xf>
    <xf numFmtId="176" fontId="13" fillId="0" borderId="15" xfId="10" applyNumberFormat="1" applyFont="1" applyFill="1" applyBorder="1" applyAlignment="1">
      <alignment horizontal="distributed" vertical="center" wrapText="1"/>
    </xf>
    <xf numFmtId="176" fontId="13" fillId="0" borderId="2" xfId="10" applyNumberFormat="1" applyFont="1" applyFill="1" applyBorder="1" applyAlignment="1" applyProtection="1">
      <alignment horizontal="center" vertical="distributed" wrapText="1"/>
    </xf>
    <xf numFmtId="176" fontId="13" fillId="0" borderId="7" xfId="10" applyNumberFormat="1" applyFont="1" applyFill="1" applyBorder="1" applyAlignment="1" applyProtection="1">
      <alignment horizontal="center" vertical="center"/>
    </xf>
    <xf numFmtId="176" fontId="13" fillId="0" borderId="7" xfId="10" applyNumberFormat="1" applyFont="1" applyFill="1" applyBorder="1" applyAlignment="1">
      <alignment vertical="center"/>
    </xf>
    <xf numFmtId="177" fontId="14" fillId="0" borderId="22" xfId="12" applyNumberFormat="1" applyFont="1" applyBorder="1" applyAlignment="1" applyProtection="1">
      <alignment horizontal="left" vertical="center"/>
    </xf>
    <xf numFmtId="176" fontId="12" fillId="0" borderId="0" xfId="12" applyNumberFormat="1" applyFont="1" applyBorder="1" applyAlignment="1" applyProtection="1">
      <alignment horizontal="center" vertical="center"/>
    </xf>
    <xf numFmtId="176" fontId="15" fillId="0" borderId="7" xfId="12" applyNumberFormat="1" applyFont="1" applyBorder="1" applyAlignment="1" applyProtection="1">
      <alignment horizontal="center" vertical="center"/>
    </xf>
    <xf numFmtId="176" fontId="15" fillId="0" borderId="8" xfId="12" applyNumberFormat="1" applyFont="1" applyBorder="1" applyAlignment="1" applyProtection="1">
      <alignment horizontal="center" vertical="center"/>
    </xf>
    <xf numFmtId="176" fontId="13" fillId="0" borderId="135" xfId="12" applyNumberFormat="1" applyFont="1" applyBorder="1" applyAlignment="1" applyProtection="1">
      <alignment horizontal="center" vertical="center"/>
    </xf>
    <xf numFmtId="176" fontId="13" fillId="0" borderId="136" xfId="12" applyNumberFormat="1" applyFont="1" applyBorder="1" applyAlignment="1" applyProtection="1">
      <alignment horizontal="center" vertical="center"/>
    </xf>
    <xf numFmtId="176" fontId="13" fillId="0" borderId="123" xfId="12" applyNumberFormat="1" applyFont="1" applyBorder="1" applyAlignment="1" applyProtection="1">
      <alignment horizontal="center" vertical="distributed" textRotation="255"/>
    </xf>
    <xf numFmtId="176" fontId="13" fillId="0" borderId="2" xfId="12" applyNumberFormat="1" applyFont="1" applyBorder="1" applyAlignment="1" applyProtection="1">
      <alignment horizontal="center" vertical="distributed" textRotation="255"/>
    </xf>
    <xf numFmtId="176" fontId="13" fillId="0" borderId="48" xfId="12" applyNumberFormat="1" applyFont="1" applyBorder="1" applyAlignment="1" applyProtection="1">
      <alignment horizontal="center" vertical="center"/>
    </xf>
    <xf numFmtId="176" fontId="13" fillId="0" borderId="123" xfId="12" applyNumberFormat="1" applyFont="1" applyBorder="1" applyAlignment="1" applyProtection="1">
      <alignment horizontal="center" vertical="center"/>
    </xf>
    <xf numFmtId="176" fontId="13" fillId="0" borderId="2" xfId="12" applyNumberFormat="1" applyFont="1" applyBorder="1" applyAlignment="1" applyProtection="1">
      <alignment horizontal="center" vertical="center"/>
    </xf>
    <xf numFmtId="176" fontId="15" fillId="0" borderId="3" xfId="10" quotePrefix="1" applyNumberFormat="1" applyFont="1" applyFill="1" applyBorder="1" applyAlignment="1" applyProtection="1">
      <alignment horizontal="center" vertical="center" wrapText="1"/>
    </xf>
    <xf numFmtId="176" fontId="15" fillId="0" borderId="8" xfId="10" quotePrefix="1" applyNumberFormat="1" applyFont="1" applyFill="1" applyBorder="1" applyAlignment="1" applyProtection="1">
      <alignment horizontal="center" vertical="center" wrapText="1"/>
    </xf>
    <xf numFmtId="176" fontId="15" fillId="0" borderId="134" xfId="10" quotePrefix="1" applyNumberFormat="1" applyFont="1" applyFill="1" applyBorder="1" applyAlignment="1" applyProtection="1">
      <alignment horizontal="center" vertical="center" wrapText="1"/>
    </xf>
    <xf numFmtId="176" fontId="15" fillId="0" borderId="137" xfId="10" quotePrefix="1" applyNumberFormat="1" applyFont="1" applyFill="1" applyBorder="1" applyAlignment="1" applyProtection="1">
      <alignment horizontal="center" vertical="center" wrapText="1"/>
    </xf>
    <xf numFmtId="176" fontId="15" fillId="0" borderId="129" xfId="10" quotePrefix="1" applyNumberFormat="1" applyFont="1" applyFill="1" applyBorder="1" applyAlignment="1" applyProtection="1">
      <alignment horizontal="center" vertical="center" wrapText="1"/>
    </xf>
    <xf numFmtId="176" fontId="15" fillId="0" borderId="142" xfId="10" quotePrefix="1" applyNumberFormat="1" applyFont="1" applyFill="1" applyBorder="1" applyAlignment="1" applyProtection="1">
      <alignment horizontal="center" vertical="center" wrapText="1"/>
    </xf>
    <xf numFmtId="176" fontId="15" fillId="0" borderId="3" xfId="10" applyNumberFormat="1" applyFont="1" applyFill="1" applyBorder="1" applyAlignment="1">
      <alignment horizontal="center" vertical="center" wrapText="1"/>
    </xf>
    <xf numFmtId="176" fontId="15" fillId="0" borderId="8" xfId="10" applyNumberFormat="1" applyFont="1" applyFill="1" applyBorder="1" applyAlignment="1">
      <alignment horizontal="center" vertical="center" wrapText="1"/>
    </xf>
    <xf numFmtId="176" fontId="13" fillId="0" borderId="123" xfId="12" applyNumberFormat="1" applyFont="1" applyBorder="1" applyAlignment="1" applyProtection="1">
      <alignment horizontal="center" vertical="distributed" wrapText="1"/>
    </xf>
    <xf numFmtId="176" fontId="13" fillId="0" borderId="2" xfId="12" applyNumberFormat="1" applyFont="1" applyBorder="1" applyAlignment="1" applyProtection="1">
      <alignment horizontal="center" vertical="distributed" wrapText="1"/>
    </xf>
    <xf numFmtId="176" fontId="13" fillId="0" borderId="124" xfId="12" applyNumberFormat="1" applyFont="1" applyBorder="1" applyAlignment="1" applyProtection="1">
      <alignment horizontal="center" vertical="distributed" wrapText="1"/>
    </xf>
    <xf numFmtId="176" fontId="13" fillId="0" borderId="127" xfId="12" applyNumberFormat="1" applyFont="1" applyBorder="1" applyAlignment="1" applyProtection="1">
      <alignment horizontal="center" vertical="center"/>
    </xf>
    <xf numFmtId="176" fontId="13" fillId="0" borderId="120" xfId="12" applyNumberFormat="1" applyFont="1" applyBorder="1" applyAlignment="1" applyProtection="1">
      <alignment horizontal="center" vertical="center"/>
    </xf>
    <xf numFmtId="176" fontId="13" fillId="0" borderId="128" xfId="12" applyNumberFormat="1" applyFont="1" applyBorder="1" applyAlignment="1" applyProtection="1">
      <alignment horizontal="center" vertical="center"/>
    </xf>
    <xf numFmtId="176" fontId="13" fillId="0" borderId="121" xfId="12" applyNumberFormat="1" applyFont="1" applyBorder="1" applyAlignment="1" applyProtection="1">
      <alignment horizontal="center" vertical="center"/>
    </xf>
    <xf numFmtId="176" fontId="13" fillId="0" borderId="132" xfId="12" applyNumberFormat="1" applyFont="1" applyBorder="1" applyAlignment="1" applyProtection="1">
      <alignment horizontal="center" vertical="center"/>
    </xf>
    <xf numFmtId="176" fontId="13" fillId="0" borderId="126" xfId="12" applyNumberFormat="1" applyFont="1" applyBorder="1" applyAlignment="1" applyProtection="1">
      <alignment horizontal="center" vertical="center"/>
    </xf>
    <xf numFmtId="176" fontId="13" fillId="0" borderId="129" xfId="12" applyNumberFormat="1" applyFont="1" applyBorder="1" applyAlignment="1" applyProtection="1">
      <alignment horizontal="center" vertical="center" wrapText="1"/>
    </xf>
    <xf numFmtId="176" fontId="13" fillId="0" borderId="125" xfId="12" applyNumberFormat="1" applyFont="1" applyBorder="1" applyAlignment="1" applyProtection="1">
      <alignment horizontal="center" vertical="center" wrapText="1"/>
    </xf>
    <xf numFmtId="176" fontId="13" fillId="0" borderId="133" xfId="12" applyNumberFormat="1" applyFont="1" applyBorder="1" applyAlignment="1" applyProtection="1">
      <alignment horizontal="center" vertical="center"/>
    </xf>
    <xf numFmtId="176" fontId="13" fillId="0" borderId="139" xfId="12" applyNumberFormat="1" applyFont="1" applyBorder="1" applyAlignment="1" applyProtection="1">
      <alignment horizontal="center" vertical="center"/>
    </xf>
    <xf numFmtId="176" fontId="13" fillId="0" borderId="118" xfId="12" applyNumberFormat="1" applyFont="1" applyBorder="1" applyAlignment="1" applyProtection="1">
      <alignment horizontal="center" vertical="center"/>
    </xf>
    <xf numFmtId="176" fontId="13" fillId="0" borderId="119" xfId="12" applyNumberFormat="1" applyFont="1" applyBorder="1" applyAlignment="1" applyProtection="1">
      <alignment horizontal="center" vertical="center"/>
    </xf>
    <xf numFmtId="176" fontId="13" fillId="0" borderId="123" xfId="10" applyNumberFormat="1" applyFont="1" applyFill="1" applyBorder="1" applyAlignment="1" applyProtection="1">
      <alignment horizontal="center" vertical="center" textRotation="255"/>
    </xf>
    <xf numFmtId="176" fontId="13" fillId="0" borderId="135" xfId="12" applyNumberFormat="1" applyFont="1" applyBorder="1" applyAlignment="1" applyProtection="1">
      <alignment horizontal="center" vertical="distributed" wrapText="1"/>
    </xf>
    <xf numFmtId="176" fontId="13" fillId="0" borderId="48" xfId="12" applyNumberFormat="1" applyFont="1" applyBorder="1" applyAlignment="1" applyProtection="1">
      <alignment horizontal="center" vertical="distributed" wrapText="1"/>
    </xf>
    <xf numFmtId="176" fontId="13" fillId="0" borderId="136" xfId="12" applyNumberFormat="1" applyFont="1" applyBorder="1" applyAlignment="1" applyProtection="1">
      <alignment horizontal="center" vertical="distributed" wrapText="1"/>
    </xf>
    <xf numFmtId="176" fontId="21" fillId="0" borderId="140" xfId="12" applyNumberFormat="1" applyFont="1" applyBorder="1" applyAlignment="1" applyProtection="1">
      <alignment horizontal="center" vertical="distributed" wrapText="1"/>
    </xf>
    <xf numFmtId="176" fontId="21" fillId="0" borderId="31" xfId="12" applyNumberFormat="1" applyFont="1" applyBorder="1" applyAlignment="1" applyProtection="1">
      <alignment horizontal="center" vertical="distributed" wrapText="1"/>
    </xf>
    <xf numFmtId="176" fontId="21" fillId="0" borderId="141" xfId="12" applyNumberFormat="1" applyFont="1" applyBorder="1" applyAlignment="1" applyProtection="1">
      <alignment horizontal="center" vertical="distributed" wrapText="1"/>
    </xf>
    <xf numFmtId="176" fontId="21" fillId="0" borderId="121" xfId="10" applyNumberFormat="1" applyFont="1" applyFill="1" applyBorder="1" applyAlignment="1" applyProtection="1">
      <alignment horizontal="center" vertical="distributed" wrapText="1"/>
    </xf>
    <xf numFmtId="176" fontId="21" fillId="0" borderId="7" xfId="10" applyNumberFormat="1" applyFont="1" applyFill="1" applyBorder="1" applyAlignment="1" applyProtection="1">
      <alignment horizontal="center" vertical="distributed" wrapText="1"/>
    </xf>
    <xf numFmtId="176" fontId="21" fillId="0" borderId="122" xfId="10" applyNumberFormat="1" applyFont="1" applyFill="1" applyBorder="1" applyAlignment="1" applyProtection="1">
      <alignment horizontal="center" vertical="distributed" wrapText="1"/>
    </xf>
    <xf numFmtId="176" fontId="13" fillId="0" borderId="143" xfId="12" applyNumberFormat="1" applyFont="1" applyBorder="1" applyAlignment="1" applyProtection="1">
      <alignment horizontal="center" vertical="distributed" wrapText="1"/>
    </xf>
    <xf numFmtId="176" fontId="13" fillId="0" borderId="31" xfId="12" applyNumberFormat="1" applyFont="1" applyBorder="1" applyAlignment="1" applyProtection="1">
      <alignment horizontal="center" vertical="distributed" wrapText="1"/>
    </xf>
    <xf numFmtId="176" fontId="13" fillId="0" borderId="7" xfId="12" applyNumberFormat="1" applyFont="1" applyBorder="1" applyAlignment="1" applyProtection="1">
      <alignment horizontal="center" vertical="center"/>
    </xf>
    <xf numFmtId="176" fontId="13" fillId="0" borderId="8" xfId="12" applyNumberFormat="1" applyFont="1" applyBorder="1" applyAlignment="1" applyProtection="1">
      <alignment horizontal="center" vertical="center"/>
    </xf>
    <xf numFmtId="176" fontId="13" fillId="0" borderId="121" xfId="12" applyNumberFormat="1" applyFont="1" applyBorder="1" applyAlignment="1" applyProtection="1">
      <alignment horizontal="center" vertical="distributed"/>
    </xf>
    <xf numFmtId="176" fontId="13" fillId="0" borderId="7" xfId="12" applyNumberFormat="1" applyFont="1" applyBorder="1" applyAlignment="1" applyProtection="1">
      <alignment horizontal="center" vertical="distributed"/>
    </xf>
    <xf numFmtId="176" fontId="13" fillId="0" borderId="131" xfId="12" applyNumberFormat="1" applyFont="1" applyBorder="1" applyAlignment="1" applyProtection="1">
      <alignment horizontal="center" vertical="center"/>
    </xf>
    <xf numFmtId="176" fontId="13" fillId="0" borderId="134" xfId="12" applyNumberFormat="1" applyFont="1" applyBorder="1" applyAlignment="1" applyProtection="1">
      <alignment horizontal="center" vertical="center"/>
    </xf>
    <xf numFmtId="176" fontId="13" fillId="0" borderId="137" xfId="12" applyNumberFormat="1" applyFont="1" applyBorder="1" applyAlignment="1" applyProtection="1">
      <alignment horizontal="center" vertical="center"/>
    </xf>
    <xf numFmtId="176" fontId="13" fillId="0" borderId="122" xfId="12" applyNumberFormat="1" applyFont="1" applyBorder="1" applyAlignment="1" applyProtection="1">
      <alignment horizontal="center" vertical="center"/>
    </xf>
    <xf numFmtId="176" fontId="13" fillId="0" borderId="138" xfId="12" applyNumberFormat="1" applyFont="1" applyBorder="1" applyAlignment="1" applyProtection="1">
      <alignment horizontal="center" vertical="center"/>
    </xf>
    <xf numFmtId="176" fontId="13" fillId="0" borderId="129" xfId="12" applyNumberFormat="1" applyFont="1" applyBorder="1" applyAlignment="1" applyProtection="1">
      <alignment horizontal="center" vertical="center"/>
    </xf>
    <xf numFmtId="176" fontId="13" fillId="0" borderId="125" xfId="12" applyNumberFormat="1" applyFont="1" applyBorder="1" applyAlignment="1" applyProtection="1">
      <alignment horizontal="center" vertical="center"/>
    </xf>
    <xf numFmtId="176" fontId="13" fillId="0" borderId="130" xfId="12" applyNumberFormat="1" applyFont="1" applyBorder="1" applyAlignment="1" applyProtection="1">
      <alignment horizontal="center" vertical="center"/>
    </xf>
    <xf numFmtId="176" fontId="12" fillId="0" borderId="0" xfId="9" applyNumberFormat="1" applyFont="1" applyFill="1" applyAlignment="1" applyProtection="1">
      <alignment horizontal="center" vertical="top" shrinkToFit="1"/>
    </xf>
    <xf numFmtId="177" fontId="14" fillId="0" borderId="22" xfId="9" applyNumberFormat="1" applyFont="1" applyFill="1" applyBorder="1" applyAlignment="1" applyProtection="1">
      <alignment horizontal="left" vertical="center"/>
    </xf>
    <xf numFmtId="176" fontId="13" fillId="0" borderId="157" xfId="9" applyNumberFormat="1" applyFont="1" applyFill="1" applyBorder="1" applyAlignment="1" applyProtection="1">
      <alignment horizontal="center" vertical="distributed"/>
    </xf>
    <xf numFmtId="176" fontId="13" fillId="0" borderId="2" xfId="9" applyNumberFormat="1" applyFont="1" applyFill="1" applyBorder="1" applyAlignment="1">
      <alignment horizontal="center" vertical="distributed"/>
    </xf>
    <xf numFmtId="176" fontId="13" fillId="0" borderId="159" xfId="9" applyNumberFormat="1" applyFont="1" applyFill="1" applyBorder="1" applyAlignment="1" applyProtection="1">
      <alignment horizontal="center" vertical="center"/>
    </xf>
    <xf numFmtId="176" fontId="13" fillId="0" borderId="160" xfId="9" applyNumberFormat="1" applyFont="1" applyFill="1" applyBorder="1" applyAlignment="1">
      <alignment horizontal="center" vertical="center"/>
    </xf>
    <xf numFmtId="176" fontId="13" fillId="0" borderId="161" xfId="9" applyNumberFormat="1" applyFont="1" applyFill="1" applyBorder="1" applyAlignment="1" applyProtection="1">
      <alignment horizontal="center" vertical="distributed" wrapText="1"/>
    </xf>
    <xf numFmtId="176" fontId="13" fillId="0" borderId="62" xfId="9" applyNumberFormat="1" applyFont="1" applyFill="1" applyBorder="1" applyAlignment="1">
      <alignment horizontal="center" vertical="distributed" wrapText="1"/>
    </xf>
    <xf numFmtId="176" fontId="13" fillId="0" borderId="63" xfId="9" applyNumberFormat="1" applyFont="1" applyFill="1" applyBorder="1" applyAlignment="1">
      <alignment horizontal="center" vertical="distributed" wrapText="1"/>
    </xf>
    <xf numFmtId="176" fontId="13" fillId="0" borderId="157" xfId="9" applyNumberFormat="1" applyFont="1" applyFill="1" applyBorder="1" applyAlignment="1" applyProtection="1">
      <alignment horizontal="center" vertical="distributed" wrapText="1"/>
    </xf>
    <xf numFmtId="176" fontId="13" fillId="0" borderId="2" xfId="9" applyNumberFormat="1" applyFont="1" applyFill="1" applyBorder="1" applyAlignment="1">
      <alignment horizontal="center" vertical="distributed" wrapText="1"/>
    </xf>
    <xf numFmtId="176" fontId="13" fillId="0" borderId="162" xfId="9" applyNumberFormat="1" applyFont="1" applyFill="1" applyBorder="1" applyAlignment="1" applyProtection="1">
      <alignment horizontal="distributed" vertical="center"/>
    </xf>
    <xf numFmtId="176" fontId="13" fillId="0" borderId="163" xfId="9" applyNumberFormat="1" applyFont="1" applyFill="1" applyBorder="1" applyAlignment="1" applyProtection="1">
      <alignment horizontal="center" vertical="center"/>
    </xf>
    <xf numFmtId="176" fontId="13" fillId="0" borderId="162" xfId="9" applyNumberFormat="1" applyFont="1" applyFill="1" applyBorder="1" applyAlignment="1" applyProtection="1">
      <alignment horizontal="center" vertical="center"/>
    </xf>
    <xf numFmtId="176" fontId="13" fillId="0" borderId="164" xfId="9" applyNumberFormat="1" applyFont="1" applyFill="1" applyBorder="1" applyAlignment="1" applyProtection="1">
      <alignment horizontal="center" vertical="center"/>
    </xf>
    <xf numFmtId="176" fontId="20" fillId="0" borderId="2" xfId="9" applyNumberFormat="1" applyFont="1" applyFill="1" applyBorder="1" applyAlignment="1">
      <alignment horizontal="center" vertical="distributed" wrapText="1"/>
    </xf>
    <xf numFmtId="176" fontId="13" fillId="0" borderId="2" xfId="9" applyNumberFormat="1" applyFont="1" applyFill="1" applyBorder="1" applyAlignment="1" applyProtection="1">
      <alignment horizontal="center" vertical="distributed"/>
    </xf>
    <xf numFmtId="176" fontId="13" fillId="0" borderId="2" xfId="9" applyNumberFormat="1" applyFont="1" applyFill="1" applyBorder="1" applyAlignment="1" applyProtection="1">
      <alignment horizontal="center" vertical="center"/>
    </xf>
    <xf numFmtId="176" fontId="13" fillId="0" borderId="64" xfId="11" applyNumberFormat="1" applyFont="1" applyFill="1" applyBorder="1" applyAlignment="1" applyProtection="1">
      <alignment horizontal="center" vertical="center" shrinkToFit="1"/>
      <protection locked="0"/>
    </xf>
    <xf numFmtId="176" fontId="13" fillId="0" borderId="65" xfId="11" applyNumberFormat="1" applyFont="1" applyFill="1" applyBorder="1" applyAlignment="1" applyProtection="1">
      <alignment horizontal="center" vertical="center" shrinkToFit="1"/>
      <protection locked="0"/>
    </xf>
    <xf numFmtId="176" fontId="13" fillId="0" borderId="67" xfId="11" applyNumberFormat="1" applyFont="1" applyFill="1" applyBorder="1" applyAlignment="1" applyProtection="1">
      <alignment horizontal="center" vertical="center" shrinkToFit="1"/>
      <protection locked="0"/>
    </xf>
    <xf numFmtId="176" fontId="15" fillId="0" borderId="7" xfId="9" applyNumberFormat="1" applyFont="1" applyFill="1" applyBorder="1" applyAlignment="1" applyProtection="1">
      <alignment horizontal="distributed" vertical="center"/>
    </xf>
    <xf numFmtId="176" fontId="15" fillId="0" borderId="8" xfId="9" applyNumberFormat="1" applyFont="1" applyFill="1" applyBorder="1" applyAlignment="1" applyProtection="1">
      <alignment horizontal="distributed" vertical="center"/>
    </xf>
    <xf numFmtId="176" fontId="18" fillId="0" borderId="2" xfId="9" applyNumberFormat="1" applyFont="1" applyFill="1" applyBorder="1" applyAlignment="1">
      <alignment horizontal="center" vertical="distributed"/>
    </xf>
    <xf numFmtId="176" fontId="28" fillId="0" borderId="0" xfId="14" applyNumberFormat="1" applyFont="1" applyFill="1" applyAlignment="1" applyProtection="1">
      <alignment horizontal="center" vertical="center"/>
    </xf>
    <xf numFmtId="176" fontId="19" fillId="0" borderId="158" xfId="14" applyNumberFormat="1" applyFont="1" applyFill="1" applyBorder="1" applyAlignment="1" applyProtection="1">
      <alignment horizontal="center" vertical="center"/>
    </xf>
    <xf numFmtId="176" fontId="19" fillId="0" borderId="165" xfId="14" applyNumberFormat="1" applyFont="1" applyFill="1" applyBorder="1" applyAlignment="1" applyProtection="1">
      <alignment horizontal="center" vertical="center"/>
    </xf>
    <xf numFmtId="176" fontId="19" fillId="0" borderId="7" xfId="14" applyNumberFormat="1" applyFont="1" applyFill="1" applyBorder="1" applyAlignment="1" applyProtection="1">
      <alignment horizontal="center" vertical="center"/>
    </xf>
    <xf numFmtId="176" fontId="19" fillId="0" borderId="8" xfId="14" applyNumberFormat="1" applyFont="1" applyFill="1" applyBorder="1" applyAlignment="1" applyProtection="1">
      <alignment horizontal="center" vertical="center"/>
    </xf>
    <xf numFmtId="176" fontId="19" fillId="0" borderId="122" xfId="14" applyNumberFormat="1" applyFont="1" applyFill="1" applyBorder="1" applyAlignment="1" applyProtection="1">
      <alignment horizontal="center" vertical="center"/>
    </xf>
    <xf numFmtId="176" fontId="19" fillId="0" borderId="138" xfId="14" applyNumberFormat="1" applyFont="1" applyFill="1" applyBorder="1" applyAlignment="1" applyProtection="1">
      <alignment horizontal="center" vertical="center"/>
    </xf>
    <xf numFmtId="176" fontId="19" fillId="0" borderId="158" xfId="14" applyNumberFormat="1" applyFont="1" applyFill="1" applyBorder="1" applyAlignment="1" applyProtection="1">
      <alignment horizontal="center" vertical="center" shrinkToFit="1"/>
    </xf>
    <xf numFmtId="176" fontId="19" fillId="0" borderId="7" xfId="14" applyNumberFormat="1" applyFont="1" applyFill="1" applyBorder="1" applyAlignment="1" applyProtection="1">
      <alignment horizontal="center" vertical="center" shrinkToFit="1"/>
    </xf>
    <xf numFmtId="176" fontId="19" fillId="0" borderId="122" xfId="14" applyNumberFormat="1" applyFont="1" applyFill="1" applyBorder="1" applyAlignment="1" applyProtection="1">
      <alignment horizontal="center" vertical="center" shrinkToFit="1"/>
    </xf>
    <xf numFmtId="176" fontId="19" fillId="0" borderId="167" xfId="14" applyNumberFormat="1" applyFont="1" applyFill="1" applyBorder="1" applyAlignment="1" applyProtection="1">
      <alignment horizontal="center" vertical="center"/>
    </xf>
    <xf numFmtId="176" fontId="19" fillId="0" borderId="168" xfId="14" applyNumberFormat="1" applyFont="1" applyFill="1" applyBorder="1" applyAlignment="1" applyProtection="1">
      <alignment horizontal="center" vertical="center"/>
    </xf>
    <xf numFmtId="176" fontId="19" fillId="0" borderId="168" xfId="14" applyNumberFormat="1" applyFont="1" applyFill="1" applyBorder="1" applyAlignment="1" applyProtection="1">
      <alignment horizontal="center" vertical="center" wrapText="1"/>
    </xf>
    <xf numFmtId="176" fontId="19" fillId="0" borderId="48" xfId="14" applyNumberFormat="1" applyFont="1" applyFill="1" applyBorder="1" applyAlignment="1" applyProtection="1">
      <alignment horizontal="center" vertical="center" wrapText="1"/>
    </xf>
    <xf numFmtId="176" fontId="19" fillId="0" borderId="136" xfId="14" applyNumberFormat="1" applyFont="1" applyFill="1" applyBorder="1" applyAlignment="1" applyProtection="1">
      <alignment horizontal="center" vertical="center" wrapText="1"/>
    </xf>
    <xf numFmtId="176" fontId="19" fillId="0" borderId="48" xfId="14" applyNumberFormat="1" applyFont="1" applyFill="1" applyBorder="1" applyAlignment="1" applyProtection="1">
      <alignment horizontal="center" vertical="center"/>
    </xf>
    <xf numFmtId="176" fontId="19" fillId="0" borderId="56" xfId="14" applyNumberFormat="1" applyFont="1" applyFill="1" applyBorder="1" applyAlignment="1" applyProtection="1">
      <alignment horizontal="center" vertical="center"/>
    </xf>
    <xf numFmtId="176" fontId="19" fillId="0" borderId="135" xfId="14" applyNumberFormat="1" applyFont="1" applyFill="1" applyBorder="1" applyAlignment="1" applyProtection="1">
      <alignment horizontal="center" vertical="center"/>
    </xf>
    <xf numFmtId="176" fontId="20" fillId="0" borderId="135" xfId="14" applyNumberFormat="1" applyFont="1" applyFill="1" applyBorder="1" applyAlignment="1" applyProtection="1">
      <alignment horizontal="center" vertical="center" wrapText="1"/>
    </xf>
    <xf numFmtId="176" fontId="20" fillId="0" borderId="48" xfId="14" applyNumberFormat="1" applyFont="1" applyFill="1" applyBorder="1" applyAlignment="1" applyProtection="1">
      <alignment horizontal="center" vertical="center" wrapText="1"/>
    </xf>
    <xf numFmtId="176" fontId="20" fillId="0" borderId="56" xfId="14" applyNumberFormat="1" applyFont="1" applyFill="1" applyBorder="1" applyAlignment="1" applyProtection="1">
      <alignment horizontal="center" vertical="center" wrapText="1"/>
    </xf>
    <xf numFmtId="176" fontId="19" fillId="0" borderId="136" xfId="14" applyNumberFormat="1" applyFont="1" applyFill="1" applyBorder="1" applyAlignment="1" applyProtection="1">
      <alignment horizontal="center" vertical="center"/>
    </xf>
    <xf numFmtId="176" fontId="20" fillId="0" borderId="168" xfId="14" applyNumberFormat="1" applyFont="1" applyFill="1" applyBorder="1" applyAlignment="1" applyProtection="1">
      <alignment horizontal="center" vertical="distributed" wrapText="1"/>
    </xf>
    <xf numFmtId="176" fontId="20" fillId="0" borderId="48" xfId="14" applyNumberFormat="1" applyFont="1" applyFill="1" applyBorder="1" applyAlignment="1" applyProtection="1">
      <alignment horizontal="center" vertical="distributed" wrapText="1"/>
    </xf>
    <xf numFmtId="176" fontId="20" fillId="0" borderId="56" xfId="14" applyNumberFormat="1" applyFont="1" applyFill="1" applyBorder="1" applyAlignment="1" applyProtection="1">
      <alignment horizontal="center" vertical="distributed" wrapText="1"/>
    </xf>
    <xf numFmtId="176" fontId="13" fillId="0" borderId="163" xfId="14" applyNumberFormat="1" applyFont="1" applyFill="1" applyBorder="1" applyAlignment="1" applyProtection="1">
      <alignment horizontal="distributed" vertical="center" shrinkToFit="1"/>
    </xf>
    <xf numFmtId="176" fontId="13" fillId="0" borderId="162" xfId="14" applyNumberFormat="1" applyFont="1" applyFill="1" applyBorder="1" applyAlignment="1" applyProtection="1">
      <alignment horizontal="distributed" vertical="center" shrinkToFit="1"/>
    </xf>
    <xf numFmtId="176" fontId="13" fillId="0" borderId="169" xfId="14" applyNumberFormat="1" applyFont="1" applyFill="1" applyBorder="1" applyAlignment="1" applyProtection="1">
      <alignment horizontal="distributed" vertical="center" shrinkToFit="1"/>
    </xf>
    <xf numFmtId="176" fontId="22" fillId="0" borderId="163" xfId="14" applyNumberFormat="1" applyFont="1" applyFill="1" applyBorder="1" applyAlignment="1" applyProtection="1">
      <alignment horizontal="distributed" vertical="center" shrinkToFit="1"/>
    </xf>
    <xf numFmtId="176" fontId="22" fillId="0" borderId="162" xfId="14" applyNumberFormat="1" applyFont="1" applyFill="1" applyBorder="1" applyAlignment="1" applyProtection="1">
      <alignment horizontal="distributed" vertical="center" shrinkToFit="1"/>
    </xf>
    <xf numFmtId="176" fontId="22" fillId="0" borderId="169" xfId="14" applyNumberFormat="1" applyFont="1" applyFill="1" applyBorder="1" applyAlignment="1" applyProtection="1">
      <alignment horizontal="distributed" vertical="center" shrinkToFit="1"/>
    </xf>
    <xf numFmtId="176" fontId="19" fillId="0" borderId="33" xfId="14" applyNumberFormat="1" applyFont="1" applyFill="1" applyBorder="1" applyAlignment="1" applyProtection="1">
      <alignment horizontal="distributed" vertical="center" shrinkToFit="1"/>
    </xf>
    <xf numFmtId="176" fontId="19" fillId="0" borderId="28" xfId="14" applyNumberFormat="1" applyFont="1" applyFill="1" applyBorder="1" applyAlignment="1" applyProtection="1">
      <alignment horizontal="distributed" vertical="center" shrinkToFit="1"/>
    </xf>
    <xf numFmtId="176" fontId="19" fillId="0" borderId="69" xfId="14" applyNumberFormat="1" applyFont="1" applyFill="1" applyBorder="1" applyAlignment="1" applyProtection="1">
      <alignment horizontal="distributed" vertical="center" shrinkToFit="1"/>
    </xf>
    <xf numFmtId="176" fontId="19" fillId="0" borderId="158" xfId="14" applyNumberFormat="1" applyFont="1" applyFill="1" applyBorder="1" applyAlignment="1" applyProtection="1">
      <alignment horizontal="center" vertical="distributed" textRotation="255" wrapText="1"/>
    </xf>
    <xf numFmtId="176" fontId="19" fillId="0" borderId="7" xfId="14" applyNumberFormat="1" applyFont="1" applyFill="1" applyBorder="1" applyAlignment="1" applyProtection="1">
      <alignment horizontal="center" vertical="distributed" textRotation="255" wrapText="1"/>
    </xf>
    <xf numFmtId="176" fontId="19" fillId="0" borderId="139" xfId="14" applyNumberFormat="1" applyFont="1" applyFill="1" applyBorder="1" applyAlignment="1" applyProtection="1">
      <alignment horizontal="center" vertical="distributed" textRotation="255" wrapText="1"/>
    </xf>
    <xf numFmtId="176" fontId="19" fillId="0" borderId="157" xfId="14" applyNumberFormat="1" applyFont="1" applyFill="1" applyBorder="1" applyAlignment="1" applyProtection="1">
      <alignment horizontal="center" vertical="distributed" textRotation="255" shrinkToFit="1"/>
    </xf>
    <xf numFmtId="176" fontId="19" fillId="0" borderId="2" xfId="14" applyNumberFormat="1" applyFont="1" applyFill="1" applyBorder="1" applyAlignment="1" applyProtection="1">
      <alignment horizontal="center" vertical="distributed" textRotation="255" shrinkToFit="1"/>
    </xf>
    <xf numFmtId="176" fontId="19" fillId="0" borderId="109" xfId="14" applyNumberFormat="1" applyFont="1" applyFill="1" applyBorder="1" applyAlignment="1" applyProtection="1">
      <alignment horizontal="center" vertical="distributed" textRotation="255" shrinkToFit="1"/>
    </xf>
    <xf numFmtId="176" fontId="19" fillId="0" borderId="135" xfId="14" applyNumberFormat="1" applyFont="1" applyFill="1" applyBorder="1" applyAlignment="1" applyProtection="1">
      <alignment horizontal="center" vertical="distributed" textRotation="255" shrinkToFit="1"/>
    </xf>
    <xf numFmtId="176" fontId="19" fillId="0" borderId="48" xfId="14" applyNumberFormat="1" applyFont="1" applyFill="1" applyBorder="1" applyAlignment="1" applyProtection="1">
      <alignment horizontal="center" vertical="distributed" textRotation="255" shrinkToFit="1"/>
    </xf>
    <xf numFmtId="176" fontId="19" fillId="0" borderId="136" xfId="14" applyNumberFormat="1" applyFont="1" applyFill="1" applyBorder="1" applyAlignment="1" applyProtection="1">
      <alignment horizontal="center" vertical="distributed" textRotation="255" shrinkToFit="1"/>
    </xf>
    <xf numFmtId="176" fontId="19" fillId="0" borderId="172" xfId="14" applyNumberFormat="1" applyFont="1" applyFill="1" applyBorder="1" applyAlignment="1" applyProtection="1">
      <alignment horizontal="center" vertical="distributed" textRotation="255" shrinkToFit="1"/>
    </xf>
    <xf numFmtId="176" fontId="19" fillId="0" borderId="124" xfId="14" applyNumberFormat="1" applyFont="1" applyFill="1" applyBorder="1" applyAlignment="1" applyProtection="1">
      <alignment horizontal="center" vertical="distributed" textRotation="255" shrinkToFit="1"/>
    </xf>
    <xf numFmtId="176" fontId="19" fillId="0" borderId="149" xfId="14" applyNumberFormat="1" applyFont="1" applyFill="1" applyBorder="1" applyAlignment="1" applyProtection="1">
      <alignment horizontal="center" vertical="distributed" textRotation="255" shrinkToFit="1"/>
    </xf>
    <xf numFmtId="176" fontId="19" fillId="0" borderId="31" xfId="14" applyNumberFormat="1" applyFont="1" applyFill="1" applyBorder="1" applyAlignment="1" applyProtection="1">
      <alignment horizontal="center" vertical="distributed" textRotation="255" shrinkToFit="1"/>
    </xf>
    <xf numFmtId="176" fontId="19" fillId="0" borderId="141" xfId="14" applyNumberFormat="1" applyFont="1" applyFill="1" applyBorder="1" applyAlignment="1" applyProtection="1">
      <alignment horizontal="center" vertical="distributed" textRotation="255" shrinkToFit="1"/>
    </xf>
    <xf numFmtId="176" fontId="19" fillId="0" borderId="149" xfId="14" applyNumberFormat="1" applyFont="1" applyFill="1" applyBorder="1" applyAlignment="1" applyProtection="1">
      <alignment horizontal="distributed" vertical="center"/>
    </xf>
    <xf numFmtId="176" fontId="19" fillId="0" borderId="141" xfId="14" applyNumberFormat="1" applyFont="1" applyFill="1" applyBorder="1" applyAlignment="1" applyProtection="1">
      <alignment horizontal="distributed" vertical="center"/>
    </xf>
    <xf numFmtId="176" fontId="19" fillId="0" borderId="153" xfId="14" applyNumberFormat="1" applyFont="1" applyFill="1" applyBorder="1" applyAlignment="1" applyProtection="1">
      <alignment horizontal="center" vertical="center" wrapText="1"/>
    </xf>
    <xf numFmtId="176" fontId="19" fillId="0" borderId="3" xfId="14" applyNumberFormat="1" applyFont="1" applyFill="1" applyBorder="1" applyAlignment="1" applyProtection="1">
      <alignment horizontal="center" vertical="center" wrapText="1"/>
    </xf>
    <xf numFmtId="176" fontId="19" fillId="0" borderId="134" xfId="14" applyNumberFormat="1" applyFont="1" applyFill="1" applyBorder="1" applyAlignment="1" applyProtection="1">
      <alignment horizontal="center" vertical="center" wrapText="1"/>
    </xf>
    <xf numFmtId="176" fontId="19" fillId="0" borderId="95" xfId="14" applyNumberFormat="1" applyFont="1" applyFill="1" applyBorder="1" applyAlignment="1" applyProtection="1">
      <alignment horizontal="center" vertical="center"/>
    </xf>
    <xf numFmtId="176" fontId="21" fillId="0" borderId="121" xfId="14" applyNumberFormat="1" applyFont="1" applyFill="1" applyBorder="1" applyAlignment="1" applyProtection="1">
      <alignment horizontal="center" vertical="distributed" textRotation="255" wrapText="1"/>
    </xf>
    <xf numFmtId="176" fontId="21" fillId="0" borderId="7" xfId="14" applyNumberFormat="1" applyFont="1" applyFill="1" applyBorder="1" applyAlignment="1" applyProtection="1">
      <alignment horizontal="center" vertical="distributed" textRotation="255" wrapText="1"/>
    </xf>
    <xf numFmtId="176" fontId="13" fillId="0" borderId="123" xfId="14" applyNumberFormat="1" applyFont="1" applyFill="1" applyBorder="1" applyAlignment="1" applyProtection="1">
      <alignment horizontal="center" vertical="distributed" shrinkToFit="1"/>
    </xf>
    <xf numFmtId="176" fontId="13" fillId="0" borderId="2" xfId="14" applyNumberFormat="1" applyFont="1" applyFill="1" applyBorder="1" applyAlignment="1" applyProtection="1">
      <alignment horizontal="center" vertical="distributed" shrinkToFit="1"/>
    </xf>
    <xf numFmtId="176" fontId="13" fillId="0" borderId="140" xfId="14" applyNumberFormat="1" applyFont="1" applyFill="1" applyBorder="1" applyAlignment="1" applyProtection="1">
      <alignment horizontal="center" vertical="distributed" shrinkToFit="1"/>
    </xf>
    <xf numFmtId="176" fontId="13" fillId="0" borderId="31" xfId="14" applyNumberFormat="1" applyFont="1" applyFill="1" applyBorder="1" applyAlignment="1" applyProtection="1">
      <alignment horizontal="center" vertical="distributed" shrinkToFit="1"/>
    </xf>
    <xf numFmtId="176" fontId="13" fillId="0" borderId="141" xfId="14" applyNumberFormat="1" applyFont="1" applyFill="1" applyBorder="1" applyAlignment="1" applyProtection="1">
      <alignment horizontal="center" vertical="distributed" shrinkToFit="1"/>
    </xf>
    <xf numFmtId="176" fontId="19" fillId="0" borderId="91" xfId="14" applyNumberFormat="1" applyFont="1" applyFill="1" applyBorder="1" applyAlignment="1" applyProtection="1">
      <alignment horizontal="center" vertical="center"/>
    </xf>
    <xf numFmtId="176" fontId="19" fillId="0" borderId="121" xfId="14" applyNumberFormat="1" applyFont="1" applyFill="1" applyBorder="1" applyAlignment="1" applyProtection="1">
      <alignment horizontal="center" vertical="center" shrinkToFit="1"/>
    </xf>
    <xf numFmtId="176" fontId="13" fillId="0" borderId="135" xfId="14" applyNumberFormat="1" applyFont="1" applyFill="1" applyBorder="1" applyAlignment="1" applyProtection="1">
      <alignment horizontal="center" vertical="distributed" shrinkToFit="1"/>
    </xf>
    <xf numFmtId="176" fontId="13" fillId="0" borderId="48" xfId="14" applyNumberFormat="1" applyFont="1" applyFill="1" applyBorder="1" applyAlignment="1" applyProtection="1">
      <alignment horizontal="center" vertical="distributed" shrinkToFit="1"/>
    </xf>
    <xf numFmtId="176" fontId="13" fillId="0" borderId="136" xfId="14" applyNumberFormat="1" applyFont="1" applyFill="1" applyBorder="1" applyAlignment="1" applyProtection="1">
      <alignment horizontal="center" vertical="distributed" shrinkToFit="1"/>
    </xf>
    <xf numFmtId="176" fontId="13" fillId="0" borderId="3" xfId="14" applyNumberFormat="1" applyFont="1" applyFill="1" applyBorder="1" applyAlignment="1" applyProtection="1">
      <alignment horizontal="center" vertical="center" wrapText="1"/>
    </xf>
    <xf numFmtId="176" fontId="13" fillId="0" borderId="134" xfId="14" applyNumberFormat="1" applyFont="1" applyFill="1" applyBorder="1" applyAlignment="1" applyProtection="1">
      <alignment horizontal="center" vertical="center" wrapText="1"/>
    </xf>
    <xf numFmtId="176" fontId="19" fillId="0" borderId="174" xfId="14" applyNumberFormat="1" applyFont="1" applyFill="1" applyBorder="1" applyAlignment="1" applyProtection="1">
      <alignment horizontal="distributed" vertical="center" shrinkToFit="1"/>
    </xf>
    <xf numFmtId="176" fontId="19" fillId="0" borderId="175" xfId="14" applyNumberFormat="1" applyFont="1" applyFill="1" applyBorder="1" applyAlignment="1" applyProtection="1">
      <alignment horizontal="distributed" vertical="center" shrinkToFit="1"/>
    </xf>
    <xf numFmtId="176" fontId="19" fillId="0" borderId="176" xfId="14" applyNumberFormat="1" applyFont="1" applyFill="1" applyBorder="1" applyAlignment="1" applyProtection="1">
      <alignment horizontal="distributed" vertical="center" shrinkToFit="1"/>
    </xf>
    <xf numFmtId="176" fontId="13" fillId="0" borderId="127" xfId="14" applyNumberFormat="1" applyFont="1" applyFill="1" applyBorder="1" applyAlignment="1" applyProtection="1">
      <alignment horizontal="distributed" vertical="center" shrinkToFit="1"/>
    </xf>
    <xf numFmtId="176" fontId="13" fillId="0" borderId="120" xfId="14" applyNumberFormat="1" applyFont="1" applyFill="1" applyBorder="1" applyAlignment="1" applyProtection="1">
      <alignment horizontal="distributed" vertical="center" shrinkToFit="1"/>
    </xf>
    <xf numFmtId="176" fontId="13" fillId="0" borderId="117" xfId="14" applyNumberFormat="1" applyFont="1" applyFill="1" applyBorder="1" applyAlignment="1" applyProtection="1">
      <alignment horizontal="distributed" vertical="center" shrinkToFit="1"/>
    </xf>
    <xf numFmtId="176" fontId="22" fillId="0" borderId="127" xfId="14" applyNumberFormat="1" applyFont="1" applyFill="1" applyBorder="1" applyAlignment="1" applyProtection="1">
      <alignment horizontal="distributed" vertical="center" shrinkToFit="1"/>
    </xf>
    <xf numFmtId="176" fontId="22" fillId="0" borderId="120" xfId="14" applyNumberFormat="1" applyFont="1" applyFill="1" applyBorder="1" applyAlignment="1" applyProtection="1">
      <alignment horizontal="distributed" vertical="center" shrinkToFit="1"/>
    </xf>
    <xf numFmtId="176" fontId="22" fillId="0" borderId="117" xfId="14" applyNumberFormat="1" applyFont="1" applyFill="1" applyBorder="1" applyAlignment="1" applyProtection="1">
      <alignment horizontal="distributed" vertical="center" shrinkToFit="1"/>
    </xf>
    <xf numFmtId="176" fontId="19" fillId="0" borderId="121" xfId="14" applyNumberFormat="1" applyFont="1" applyFill="1" applyBorder="1" applyAlignment="1" applyProtection="1">
      <alignment horizontal="center" vertical="center"/>
    </xf>
    <xf numFmtId="176" fontId="19" fillId="0" borderId="126" xfId="14" applyNumberFormat="1" applyFont="1" applyFill="1" applyBorder="1" applyAlignment="1" applyProtection="1">
      <alignment horizontal="center" vertical="center"/>
    </xf>
    <xf numFmtId="176" fontId="19" fillId="0" borderId="95" xfId="14" applyNumberFormat="1" applyFont="1" applyFill="1" applyBorder="1" applyAlignment="1" applyProtection="1">
      <alignment horizontal="center" vertical="center" wrapText="1"/>
    </xf>
    <xf numFmtId="176" fontId="19" fillId="0" borderId="131" xfId="14" applyNumberFormat="1" applyFont="1" applyFill="1" applyBorder="1" applyAlignment="1" applyProtection="1">
      <alignment horizontal="center" vertical="center"/>
    </xf>
    <xf numFmtId="176" fontId="19" fillId="0" borderId="132" xfId="14" applyNumberFormat="1" applyFont="1" applyFill="1" applyBorder="1" applyAlignment="1" applyProtection="1">
      <alignment horizontal="center" vertical="center"/>
    </xf>
    <xf numFmtId="176" fontId="19" fillId="0" borderId="133" xfId="14" applyNumberFormat="1" applyFont="1" applyFill="1" applyBorder="1" applyAlignment="1" applyProtection="1">
      <alignment horizontal="center" vertical="center"/>
    </xf>
    <xf numFmtId="176" fontId="19" fillId="0" borderId="3" xfId="14" applyNumberFormat="1" applyFont="1" applyFill="1" applyBorder="1" applyAlignment="1" applyProtection="1">
      <alignment horizontal="center" vertical="center"/>
    </xf>
    <xf numFmtId="176" fontId="19" fillId="0" borderId="0" xfId="14" applyNumberFormat="1" applyFont="1" applyFill="1" applyBorder="1" applyAlignment="1" applyProtection="1">
      <alignment horizontal="center" vertical="center"/>
    </xf>
    <xf numFmtId="176" fontId="19" fillId="0" borderId="57" xfId="14" applyNumberFormat="1" applyFont="1" applyFill="1" applyBorder="1" applyAlignment="1" applyProtection="1">
      <alignment horizontal="center" vertical="center"/>
    </xf>
    <xf numFmtId="176" fontId="19" fillId="0" borderId="12" xfId="14" applyNumberFormat="1" applyFont="1" applyFill="1" applyBorder="1" applyAlignment="1" applyProtection="1">
      <alignment horizontal="center" vertical="center"/>
    </xf>
    <xf numFmtId="176" fontId="19" fillId="0" borderId="22" xfId="14" applyNumberFormat="1" applyFont="1" applyFill="1" applyBorder="1" applyAlignment="1" applyProtection="1">
      <alignment horizontal="center" vertical="center"/>
    </xf>
    <xf numFmtId="176" fontId="19" fillId="0" borderId="68" xfId="14" applyNumberFormat="1" applyFont="1" applyFill="1" applyBorder="1" applyAlignment="1" applyProtection="1">
      <alignment horizontal="center" vertical="center"/>
    </xf>
    <xf numFmtId="176" fontId="20" fillId="0" borderId="95" xfId="14" applyNumberFormat="1" applyFont="1" applyFill="1" applyBorder="1" applyAlignment="1" applyProtection="1">
      <alignment horizontal="center" vertical="distributed" wrapText="1"/>
    </xf>
    <xf numFmtId="176" fontId="15" fillId="0" borderId="3" xfId="16" applyNumberFormat="1" applyFont="1" applyBorder="1" applyAlignment="1">
      <alignment horizontal="distributed" vertical="center"/>
    </xf>
    <xf numFmtId="176" fontId="15" fillId="0" borderId="0" xfId="16" applyNumberFormat="1" applyFont="1" applyBorder="1" applyAlignment="1">
      <alignment horizontal="distributed" vertical="center"/>
    </xf>
    <xf numFmtId="176" fontId="15" fillId="0" borderId="57" xfId="16" applyNumberFormat="1" applyFont="1" applyBorder="1" applyAlignment="1">
      <alignment horizontal="distributed" vertical="center"/>
    </xf>
    <xf numFmtId="176" fontId="13" fillId="0" borderId="46" xfId="16" applyNumberFormat="1" applyFont="1" applyBorder="1" applyAlignment="1" applyProtection="1">
      <alignment horizontal="center" vertical="center"/>
    </xf>
    <xf numFmtId="176" fontId="13" fillId="0" borderId="33" xfId="16" applyNumberFormat="1" applyFont="1" applyBorder="1" applyAlignment="1" applyProtection="1">
      <alignment horizontal="center" vertical="center"/>
    </xf>
    <xf numFmtId="176" fontId="13" fillId="0" borderId="51" xfId="16" applyNumberFormat="1" applyFont="1" applyBorder="1" applyAlignment="1" applyProtection="1">
      <alignment horizontal="center" vertical="distributed" textRotation="255" wrapText="1"/>
    </xf>
    <xf numFmtId="176" fontId="13" fillId="0" borderId="23" xfId="16" applyNumberFormat="1" applyFont="1" applyBorder="1" applyAlignment="1" applyProtection="1">
      <alignment horizontal="center" vertical="distributed" textRotation="255" wrapText="1"/>
    </xf>
    <xf numFmtId="176" fontId="13" fillId="0" borderId="46" xfId="16" applyNumberFormat="1" applyFont="1" applyBorder="1" applyAlignment="1" applyProtection="1">
      <alignment horizontal="center" vertical="distributed" textRotation="255" wrapText="1"/>
    </xf>
    <xf numFmtId="176" fontId="13" fillId="0" borderId="33" xfId="16" applyNumberFormat="1" applyFont="1" applyBorder="1" applyAlignment="1" applyProtection="1">
      <alignment horizontal="center" vertical="distributed" textRotation="255" wrapText="1"/>
    </xf>
    <xf numFmtId="176" fontId="13" fillId="0" borderId="46" xfId="16" applyNumberFormat="1" applyFont="1" applyBorder="1" applyAlignment="1" applyProtection="1">
      <alignment horizontal="center" vertical="distributed" textRotation="255"/>
    </xf>
    <xf numFmtId="176" fontId="13" fillId="0" borderId="33" xfId="16" applyNumberFormat="1" applyFont="1" applyBorder="1" applyAlignment="1" applyProtection="1">
      <alignment horizontal="center" vertical="distributed" textRotation="255"/>
    </xf>
    <xf numFmtId="176" fontId="13" fillId="0" borderId="46" xfId="16" applyNumberFormat="1" applyFont="1" applyBorder="1" applyAlignment="1" applyProtection="1">
      <alignment horizontal="center" vertical="distributed" wrapText="1"/>
    </xf>
    <xf numFmtId="176" fontId="13" fillId="0" borderId="33" xfId="16" applyNumberFormat="1" applyFont="1" applyBorder="1" applyAlignment="1" applyProtection="1">
      <alignment horizontal="center" vertical="distributed" wrapText="1"/>
    </xf>
    <xf numFmtId="176" fontId="13" fillId="0" borderId="46" xfId="16" applyNumberFormat="1" applyFont="1" applyBorder="1" applyAlignment="1">
      <alignment horizontal="center" vertical="center" shrinkToFit="1"/>
    </xf>
    <xf numFmtId="176" fontId="13" fillId="0" borderId="33" xfId="16" applyNumberFormat="1" applyFont="1" applyBorder="1" applyAlignment="1">
      <alignment horizontal="center" vertical="center" shrinkToFit="1"/>
    </xf>
    <xf numFmtId="176" fontId="12" fillId="0" borderId="0" xfId="16" applyNumberFormat="1" applyFont="1" applyAlignment="1">
      <alignment horizontal="distributed" vertical="top"/>
    </xf>
    <xf numFmtId="176" fontId="13" fillId="0" borderId="28" xfId="16" applyNumberFormat="1" applyFont="1" applyBorder="1" applyAlignment="1">
      <alignment horizontal="distributed" vertical="center"/>
    </xf>
    <xf numFmtId="176" fontId="15" fillId="0" borderId="3" xfId="16" applyNumberFormat="1" applyFont="1" applyBorder="1" applyAlignment="1" applyProtection="1">
      <alignment horizontal="distributed" vertical="center"/>
    </xf>
    <xf numFmtId="176" fontId="15" fillId="0" borderId="0" xfId="16" applyNumberFormat="1" applyFont="1" applyBorder="1" applyAlignment="1" applyProtection="1">
      <alignment horizontal="distributed" vertical="center"/>
    </xf>
    <xf numFmtId="176" fontId="15" fillId="0" borderId="57" xfId="16" applyNumberFormat="1" applyFont="1" applyBorder="1" applyAlignment="1" applyProtection="1">
      <alignment horizontal="distributed" vertical="center"/>
    </xf>
    <xf numFmtId="176" fontId="20" fillId="0" borderId="46" xfId="16" applyNumberFormat="1" applyFont="1" applyBorder="1" applyAlignment="1">
      <alignment horizontal="center" vertical="center" textRotation="255" wrapText="1"/>
    </xf>
    <xf numFmtId="176" fontId="20" fillId="0" borderId="33" xfId="16" applyNumberFormat="1" applyFont="1" applyBorder="1" applyAlignment="1">
      <alignment horizontal="center" vertical="center" textRotation="255" wrapText="1"/>
    </xf>
    <xf numFmtId="176" fontId="19" fillId="0" borderId="150" xfId="20" applyNumberFormat="1" applyFont="1" applyFill="1" applyBorder="1" applyAlignment="1" applyProtection="1">
      <alignment horizontal="right" vertical="center"/>
    </xf>
    <xf numFmtId="176" fontId="15" fillId="0" borderId="2" xfId="11" applyNumberFormat="1" applyFont="1" applyFill="1" applyBorder="1" applyAlignment="1">
      <alignment vertical="center"/>
    </xf>
    <xf numFmtId="176" fontId="15" fillId="0" borderId="7" xfId="11" applyNumberFormat="1" applyFont="1" applyFill="1" applyBorder="1" applyAlignment="1" applyProtection="1">
      <alignment vertical="center"/>
      <protection locked="0"/>
    </xf>
    <xf numFmtId="176" fontId="15" fillId="0" borderId="0" xfId="11" applyNumberFormat="1" applyFont="1" applyFill="1" applyBorder="1" applyAlignment="1">
      <alignment horizontal="right" vertical="center"/>
    </xf>
    <xf numFmtId="176" fontId="15" fillId="0" borderId="48" xfId="11" applyNumberFormat="1" applyFont="1" applyFill="1" applyBorder="1" applyAlignment="1">
      <alignment horizontal="right" vertical="center"/>
    </xf>
    <xf numFmtId="176" fontId="15" fillId="0" borderId="31" xfId="11" applyNumberFormat="1" applyFont="1" applyFill="1" applyBorder="1" applyAlignment="1">
      <alignment horizontal="right" vertical="center"/>
    </xf>
    <xf numFmtId="176" fontId="15" fillId="0" borderId="9" xfId="11" applyNumberFormat="1" applyFont="1" applyFill="1" applyBorder="1" applyAlignment="1" applyProtection="1">
      <alignment horizontal="right" vertical="center"/>
    </xf>
    <xf numFmtId="176" fontId="15" fillId="0" borderId="48" xfId="11" applyNumberFormat="1" applyFont="1" applyFill="1" applyBorder="1" applyAlignment="1" applyProtection="1">
      <alignment horizontal="right" vertical="center"/>
    </xf>
    <xf numFmtId="176" fontId="15" fillId="0" borderId="0" xfId="11" applyNumberFormat="1" applyFont="1" applyFill="1" applyBorder="1" applyAlignment="1" applyProtection="1">
      <alignment horizontal="right" vertical="center"/>
    </xf>
    <xf numFmtId="176" fontId="15" fillId="0" borderId="2" xfId="11" applyNumberFormat="1" applyFont="1" applyFill="1" applyBorder="1" applyAlignment="1">
      <alignment horizontal="right" vertical="center"/>
    </xf>
    <xf numFmtId="176" fontId="15" fillId="0" borderId="9" xfId="11" applyNumberFormat="1" applyFont="1" applyFill="1" applyBorder="1" applyAlignment="1">
      <alignment horizontal="right" vertical="center"/>
    </xf>
    <xf numFmtId="176" fontId="15" fillId="0" borderId="8" xfId="11" applyNumberFormat="1" applyFont="1" applyFill="1" applyBorder="1" applyAlignment="1" applyProtection="1">
      <alignment horizontal="right" vertical="center"/>
    </xf>
    <xf numFmtId="176" fontId="13" fillId="0" borderId="88" xfId="11" applyNumberFormat="1" applyFont="1" applyFill="1" applyBorder="1" applyAlignment="1" applyProtection="1">
      <alignment horizontal="right" vertical="center"/>
    </xf>
    <xf numFmtId="176" fontId="13" fillId="0" borderId="109" xfId="11" applyNumberFormat="1" applyFont="1" applyFill="1" applyBorder="1" applyAlignment="1" applyProtection="1">
      <alignment horizontal="right" vertical="center"/>
    </xf>
    <xf numFmtId="176" fontId="13" fillId="0" borderId="144" xfId="11" applyNumberFormat="1" applyFont="1" applyFill="1" applyBorder="1" applyAlignment="1" applyProtection="1">
      <alignment vertical="center"/>
    </xf>
    <xf numFmtId="176" fontId="13" fillId="0" borderId="145" xfId="11" applyNumberFormat="1" applyFont="1" applyFill="1" applyBorder="1" applyAlignment="1" applyProtection="1">
      <alignment vertical="center"/>
    </xf>
    <xf numFmtId="176" fontId="13" fillId="0" borderId="125" xfId="11" applyNumberFormat="1" applyFont="1" applyFill="1" applyBorder="1" applyAlignment="1" applyProtection="1">
      <alignment vertical="center"/>
    </xf>
    <xf numFmtId="176" fontId="13" fillId="0" borderId="140" xfId="11" applyNumberFormat="1" applyFont="1" applyFill="1" applyBorder="1" applyAlignment="1" applyProtection="1">
      <alignment vertical="center"/>
    </xf>
    <xf numFmtId="176" fontId="13" fillId="0" borderId="146" xfId="11" applyNumberFormat="1" applyFont="1" applyFill="1" applyBorder="1" applyAlignment="1" applyProtection="1">
      <alignment vertical="center"/>
    </xf>
    <xf numFmtId="176" fontId="13" fillId="0" borderId="135" xfId="11" applyNumberFormat="1" applyFont="1" applyFill="1" applyBorder="1" applyAlignment="1" applyProtection="1">
      <alignment vertical="center"/>
    </xf>
    <xf numFmtId="176" fontId="13" fillId="0" borderId="144" xfId="11" applyNumberFormat="1" applyFont="1" applyFill="1" applyBorder="1" applyAlignment="1">
      <alignment vertical="center"/>
    </xf>
    <xf numFmtId="176" fontId="13" fillId="0" borderId="2" xfId="2" applyNumberFormat="1" applyFont="1" applyFill="1" applyBorder="1" applyAlignment="1">
      <alignment vertical="center"/>
    </xf>
    <xf numFmtId="176" fontId="13" fillId="0" borderId="7" xfId="2" applyNumberFormat="1" applyFont="1" applyFill="1" applyBorder="1" applyAlignment="1">
      <alignment vertical="center"/>
    </xf>
    <xf numFmtId="176" fontId="13" fillId="0" borderId="31" xfId="2" applyNumberFormat="1" applyFont="1" applyFill="1" applyBorder="1" applyAlignment="1">
      <alignment vertical="center"/>
    </xf>
    <xf numFmtId="176" fontId="13" fillId="0" borderId="2" xfId="11" applyNumberFormat="1" applyFont="1" applyFill="1" applyBorder="1" applyAlignment="1" applyProtection="1">
      <alignment vertical="center"/>
    </xf>
    <xf numFmtId="176" fontId="13" fillId="0" borderId="7" xfId="11" applyNumberFormat="1" applyFont="1" applyFill="1" applyBorder="1" applyAlignment="1" applyProtection="1">
      <alignment vertical="center"/>
    </xf>
    <xf numFmtId="176" fontId="13" fillId="0" borderId="0" xfId="11" applyNumberFormat="1" applyFont="1" applyFill="1" applyBorder="1" applyAlignment="1" applyProtection="1">
      <alignment vertical="center"/>
    </xf>
    <xf numFmtId="176" fontId="13" fillId="0" borderId="31" xfId="11" applyNumberFormat="1" applyFont="1" applyFill="1" applyBorder="1" applyAlignment="1" applyProtection="1">
      <alignment vertical="center"/>
    </xf>
    <xf numFmtId="176" fontId="13" fillId="0" borderId="22" xfId="11" applyNumberFormat="1" applyFont="1" applyFill="1" applyBorder="1" applyAlignment="1" applyProtection="1">
      <alignment vertical="center"/>
    </xf>
    <xf numFmtId="176" fontId="13" fillId="0" borderId="122" xfId="11" applyNumberFormat="1" applyFont="1" applyFill="1" applyBorder="1" applyAlignment="1" applyProtection="1">
      <alignment vertical="center"/>
    </xf>
    <xf numFmtId="176" fontId="15" fillId="0" borderId="7" xfId="11" applyNumberFormat="1" applyFont="1" applyFill="1" applyBorder="1" applyAlignment="1" applyProtection="1">
      <alignment horizontal="right" vertical="center" shrinkToFit="1"/>
      <protection locked="0"/>
    </xf>
    <xf numFmtId="176" fontId="15" fillId="0" borderId="31" xfId="11" applyNumberFormat="1" applyFont="1" applyFill="1" applyBorder="1" applyAlignment="1" applyProtection="1">
      <alignment horizontal="right" vertical="center" shrinkToFit="1"/>
      <protection locked="0"/>
    </xf>
    <xf numFmtId="176" fontId="15" fillId="0" borderId="48" xfId="11" applyNumberFormat="1" applyFont="1" applyFill="1" applyBorder="1" applyAlignment="1" applyProtection="1">
      <alignment horizontal="right" vertical="center" shrinkToFit="1"/>
      <protection locked="0"/>
    </xf>
    <xf numFmtId="176" fontId="15" fillId="0" borderId="8" xfId="11" applyNumberFormat="1" applyFont="1" applyFill="1" applyBorder="1" applyAlignment="1" applyProtection="1">
      <alignment horizontal="right" vertical="center" shrinkToFit="1"/>
    </xf>
    <xf numFmtId="176" fontId="13" fillId="0" borderId="55" xfId="11" applyNumberFormat="1" applyFont="1" applyFill="1" applyBorder="1" applyAlignment="1" applyProtection="1">
      <alignment horizontal="right" vertical="center" shrinkToFit="1"/>
    </xf>
    <xf numFmtId="176" fontId="13" fillId="0" borderId="36" xfId="11" applyNumberFormat="1" applyFont="1" applyFill="1" applyBorder="1" applyAlignment="1" applyProtection="1">
      <alignment horizontal="right" vertical="center" shrinkToFit="1"/>
    </xf>
    <xf numFmtId="176" fontId="13" fillId="0" borderId="55" xfId="10" applyNumberFormat="1" applyFont="1" applyFill="1" applyBorder="1" applyAlignment="1">
      <alignment horizontal="right" vertical="center" shrinkToFit="1"/>
    </xf>
    <xf numFmtId="176" fontId="13" fillId="0" borderId="85" xfId="11" applyNumberFormat="1" applyFont="1" applyFill="1" applyBorder="1" applyAlignment="1" applyProtection="1">
      <alignment horizontal="right" vertical="center" shrinkToFit="1"/>
    </xf>
    <xf numFmtId="176" fontId="13" fillId="0" borderId="58" xfId="11" applyNumberFormat="1" applyFont="1" applyFill="1" applyBorder="1" applyAlignment="1" applyProtection="1">
      <alignment horizontal="right" vertical="center" shrinkToFit="1"/>
    </xf>
    <xf numFmtId="176" fontId="13" fillId="0" borderId="48" xfId="11" applyNumberFormat="1" applyFont="1" applyFill="1" applyBorder="1" applyAlignment="1" applyProtection="1">
      <alignment horizontal="right" vertical="center" shrinkToFit="1"/>
    </xf>
    <xf numFmtId="176" fontId="13" fillId="0" borderId="0" xfId="11" applyNumberFormat="1" applyFont="1" applyFill="1" applyBorder="1" applyAlignment="1" applyProtection="1">
      <alignment horizontal="right" vertical="center" shrinkToFit="1"/>
    </xf>
    <xf numFmtId="176" fontId="13" fillId="0" borderId="48" xfId="10" applyNumberFormat="1" applyFont="1" applyFill="1" applyBorder="1" applyAlignment="1">
      <alignment horizontal="right" vertical="center" shrinkToFit="1"/>
    </xf>
    <xf numFmtId="176" fontId="13" fillId="0" borderId="57" xfId="11" applyNumberFormat="1" applyFont="1" applyFill="1" applyBorder="1" applyAlignment="1" applyProtection="1">
      <alignment horizontal="right" vertical="center" shrinkToFit="1"/>
    </xf>
    <xf numFmtId="176" fontId="13" fillId="0" borderId="51" xfId="11" applyNumberFormat="1" applyFont="1" applyFill="1" applyBorder="1" applyAlignment="1" applyProtection="1">
      <alignment horizontal="right" vertical="center" shrinkToFit="1"/>
    </xf>
    <xf numFmtId="176" fontId="13" fillId="0" borderId="1" xfId="11" applyNumberFormat="1" applyFont="1" applyFill="1" applyBorder="1" applyAlignment="1" applyProtection="1">
      <alignment horizontal="right" vertical="center" shrinkToFit="1"/>
    </xf>
    <xf numFmtId="176" fontId="13" fillId="0" borderId="51" xfId="10" applyNumberFormat="1" applyFont="1" applyFill="1" applyBorder="1" applyAlignment="1">
      <alignment horizontal="right" vertical="center" shrinkToFit="1"/>
    </xf>
    <xf numFmtId="176" fontId="13" fillId="0" borderId="59" xfId="11" applyNumberFormat="1" applyFont="1" applyFill="1" applyBorder="1" applyAlignment="1" applyProtection="1">
      <alignment horizontal="right" vertical="center" shrinkToFit="1"/>
    </xf>
    <xf numFmtId="176" fontId="13" fillId="0" borderId="21" xfId="11" applyNumberFormat="1" applyFont="1" applyFill="1" applyBorder="1" applyAlignment="1" applyProtection="1">
      <alignment horizontal="right" vertical="center" shrinkToFit="1"/>
    </xf>
    <xf numFmtId="176" fontId="13" fillId="0" borderId="60" xfId="11" applyNumberFormat="1" applyFont="1" applyFill="1" applyBorder="1" applyAlignment="1" applyProtection="1">
      <alignment horizontal="right" vertical="center" shrinkToFit="1"/>
    </xf>
    <xf numFmtId="176" fontId="13" fillId="0" borderId="51" xfId="11" applyNumberFormat="1" applyFont="1" applyFill="1" applyBorder="1" applyAlignment="1" applyProtection="1">
      <alignment vertical="center" shrinkToFit="1"/>
    </xf>
    <xf numFmtId="176" fontId="13" fillId="0" borderId="7" xfId="8" applyNumberFormat="1" applyFont="1" applyFill="1" applyBorder="1" applyAlignment="1" applyProtection="1">
      <alignment vertical="center"/>
      <protection locked="0"/>
    </xf>
    <xf numFmtId="176" fontId="13" fillId="0" borderId="2" xfId="8" applyNumberFormat="1" applyFont="1" applyFill="1" applyBorder="1" applyAlignment="1" applyProtection="1">
      <alignment vertical="center"/>
      <protection locked="0"/>
    </xf>
    <xf numFmtId="176" fontId="13" fillId="0" borderId="9" xfId="8" applyNumberFormat="1" applyFont="1" applyFill="1" applyBorder="1" applyAlignment="1" applyProtection="1">
      <alignment vertical="center"/>
      <protection locked="0"/>
    </xf>
    <xf numFmtId="176" fontId="13" fillId="0" borderId="48" xfId="8" applyNumberFormat="1" applyFont="1" applyFill="1" applyBorder="1" applyAlignment="1" applyProtection="1">
      <alignment vertical="center"/>
    </xf>
    <xf numFmtId="176" fontId="13" fillId="0" borderId="8" xfId="8" applyNumberFormat="1" applyFont="1" applyFill="1" applyBorder="1" applyAlignment="1" applyProtection="1">
      <alignment vertical="center"/>
      <protection locked="0"/>
    </xf>
    <xf numFmtId="177" fontId="14" fillId="0" borderId="0" xfId="0" applyNumberFormat="1" applyFont="1" applyFill="1" applyAlignment="1" applyProtection="1">
      <alignment horizontal="left" vertical="center"/>
    </xf>
    <xf numFmtId="176" fontId="13" fillId="0" borderId="7" xfId="0" applyNumberFormat="1" applyFont="1" applyFill="1" applyBorder="1" applyAlignment="1" applyProtection="1">
      <alignment vertical="center"/>
    </xf>
    <xf numFmtId="176" fontId="13" fillId="0" borderId="8" xfId="0" applyNumberFormat="1" applyFont="1" applyFill="1" applyBorder="1" applyAlignment="1" applyProtection="1">
      <alignment vertical="center"/>
    </xf>
    <xf numFmtId="176" fontId="13" fillId="0" borderId="2" xfId="0" applyNumberFormat="1" applyFont="1" applyFill="1" applyBorder="1" applyAlignment="1" applyProtection="1">
      <alignment vertical="center"/>
      <protection locked="0"/>
    </xf>
    <xf numFmtId="176" fontId="13" fillId="0" borderId="7" xfId="0" applyNumberFormat="1" applyFont="1" applyFill="1" applyBorder="1" applyAlignment="1" applyProtection="1">
      <alignment vertical="center"/>
      <protection locked="0"/>
    </xf>
    <xf numFmtId="176" fontId="13" fillId="0" borderId="8" xfId="0" applyNumberFormat="1" applyFont="1" applyFill="1" applyBorder="1" applyAlignment="1" applyProtection="1">
      <alignment vertical="center"/>
      <protection locked="0"/>
    </xf>
    <xf numFmtId="176" fontId="13" fillId="0" borderId="9" xfId="0" applyNumberFormat="1" applyFont="1" applyFill="1" applyBorder="1" applyAlignment="1" applyProtection="1">
      <alignment vertical="center"/>
      <protection locked="0"/>
    </xf>
    <xf numFmtId="176" fontId="13" fillId="0" borderId="7" xfId="0" applyNumberFormat="1" applyFont="1" applyFill="1" applyBorder="1" applyAlignment="1">
      <alignment vertical="center"/>
    </xf>
    <xf numFmtId="176" fontId="13" fillId="0" borderId="8" xfId="0" applyNumberFormat="1" applyFont="1" applyFill="1" applyBorder="1" applyAlignment="1">
      <alignment vertical="center"/>
    </xf>
    <xf numFmtId="176" fontId="13" fillId="0" borderId="105" xfId="0" applyNumberFormat="1" applyFont="1" applyFill="1" applyBorder="1" applyAlignment="1">
      <alignment vertical="center"/>
    </xf>
    <xf numFmtId="176" fontId="13" fillId="0" borderId="107" xfId="0" applyNumberFormat="1" applyFont="1" applyFill="1" applyBorder="1" applyAlignment="1">
      <alignment vertical="center"/>
    </xf>
    <xf numFmtId="176" fontId="13" fillId="0" borderId="108" xfId="0" applyNumberFormat="1" applyFont="1" applyFill="1" applyBorder="1" applyAlignment="1" applyProtection="1">
      <alignment vertical="center"/>
      <protection locked="0"/>
    </xf>
    <xf numFmtId="176" fontId="13" fillId="0" borderId="105" xfId="0" applyNumberFormat="1" applyFont="1" applyFill="1" applyBorder="1" applyAlignment="1" applyProtection="1">
      <alignment vertical="center"/>
    </xf>
    <xf numFmtId="176" fontId="13" fillId="0" borderId="107" xfId="0" applyNumberFormat="1" applyFont="1" applyFill="1" applyBorder="1" applyAlignment="1" applyProtection="1">
      <alignment vertical="center"/>
    </xf>
    <xf numFmtId="176" fontId="13" fillId="0" borderId="105" xfId="0" applyNumberFormat="1" applyFont="1" applyFill="1" applyBorder="1" applyAlignment="1" applyProtection="1">
      <alignment vertical="center"/>
      <protection locked="0"/>
    </xf>
    <xf numFmtId="176" fontId="13" fillId="0" borderId="107" xfId="0" applyNumberFormat="1" applyFont="1" applyFill="1" applyBorder="1" applyAlignment="1" applyProtection="1">
      <alignment vertical="center"/>
      <protection locked="0"/>
    </xf>
    <xf numFmtId="176" fontId="13" fillId="0" borderId="104" xfId="0" applyNumberFormat="1" applyFont="1" applyFill="1" applyBorder="1" applyAlignment="1" applyProtection="1">
      <alignment vertical="center"/>
      <protection locked="0"/>
    </xf>
    <xf numFmtId="176" fontId="13" fillId="0" borderId="113" xfId="0" applyNumberFormat="1" applyFont="1" applyFill="1" applyBorder="1" applyAlignment="1" applyProtection="1">
      <alignment vertical="center"/>
    </xf>
    <xf numFmtId="176" fontId="13" fillId="0" borderId="115" xfId="0" applyNumberFormat="1" applyFont="1" applyFill="1" applyBorder="1" applyAlignment="1" applyProtection="1">
      <alignment vertical="center"/>
    </xf>
    <xf numFmtId="176" fontId="13" fillId="0" borderId="112" xfId="0" applyNumberFormat="1" applyFont="1" applyFill="1" applyBorder="1" applyAlignment="1" applyProtection="1">
      <alignment vertical="center"/>
    </xf>
    <xf numFmtId="176" fontId="18" fillId="0" borderId="115" xfId="0" applyNumberFormat="1" applyFont="1" applyFill="1" applyBorder="1" applyAlignment="1">
      <alignment vertical="center"/>
    </xf>
    <xf numFmtId="176" fontId="18" fillId="0" borderId="8" xfId="0" applyNumberFormat="1" applyFont="1" applyFill="1" applyBorder="1" applyAlignment="1">
      <alignment vertical="center"/>
    </xf>
    <xf numFmtId="176" fontId="18" fillId="0" borderId="107" xfId="0" applyNumberFormat="1" applyFont="1" applyFill="1" applyBorder="1" applyAlignment="1">
      <alignment vertical="center"/>
    </xf>
    <xf numFmtId="176" fontId="13" fillId="0" borderId="2" xfId="0" applyNumberFormat="1" applyFont="1" applyFill="1" applyBorder="1" applyAlignment="1" applyProtection="1">
      <alignment vertical="center"/>
    </xf>
    <xf numFmtId="176" fontId="13" fillId="0" borderId="145" xfId="0" applyNumberFormat="1" applyFont="1" applyFill="1" applyBorder="1" applyAlignment="1" applyProtection="1">
      <alignment vertical="center"/>
    </xf>
    <xf numFmtId="176" fontId="13" fillId="0" borderId="142" xfId="0" applyNumberFormat="1" applyFont="1" applyFill="1" applyBorder="1" applyAlignment="1" applyProtection="1">
      <alignment vertical="center"/>
    </xf>
    <xf numFmtId="176" fontId="13" fillId="0" borderId="144" xfId="0" applyNumberFormat="1" applyFont="1" applyFill="1" applyBorder="1" applyAlignment="1" applyProtection="1">
      <alignment vertical="center"/>
    </xf>
    <xf numFmtId="176" fontId="18" fillId="0" borderId="142" xfId="0" applyNumberFormat="1" applyFont="1" applyFill="1" applyBorder="1" applyAlignment="1">
      <alignment vertical="center"/>
    </xf>
    <xf numFmtId="176" fontId="13" fillId="0" borderId="144" xfId="0" applyNumberFormat="1" applyFont="1" applyFill="1" applyBorder="1" applyAlignment="1" applyProtection="1">
      <alignment vertical="center"/>
      <protection locked="0"/>
    </xf>
    <xf numFmtId="176" fontId="13" fillId="0" borderId="145" xfId="0" applyNumberFormat="1" applyFont="1" applyFill="1" applyBorder="1" applyAlignment="1" applyProtection="1">
      <alignment horizontal="right" vertical="center"/>
      <protection locked="0"/>
    </xf>
    <xf numFmtId="176" fontId="13" fillId="0" borderId="142" xfId="0" applyNumberFormat="1" applyFont="1" applyFill="1" applyBorder="1" applyAlignment="1" applyProtection="1">
      <alignment horizontal="right" vertical="center"/>
      <protection locked="0"/>
    </xf>
    <xf numFmtId="176" fontId="13" fillId="0" borderId="146" xfId="0" applyNumberFormat="1" applyFont="1" applyFill="1" applyBorder="1" applyAlignment="1" applyProtection="1">
      <alignment vertical="center"/>
      <protection locked="0"/>
    </xf>
    <xf numFmtId="176" fontId="13" fillId="0" borderId="139" xfId="0" applyNumberFormat="1" applyFont="1" applyFill="1" applyBorder="1" applyAlignment="1" applyProtection="1">
      <alignment vertical="center"/>
    </xf>
    <xf numFmtId="176" fontId="13" fillId="0" borderId="137" xfId="0" applyNumberFormat="1" applyFont="1" applyFill="1" applyBorder="1" applyAlignment="1" applyProtection="1">
      <alignment vertical="center"/>
    </xf>
    <xf numFmtId="176" fontId="13" fillId="0" borderId="109" xfId="0" applyNumberFormat="1" applyFont="1" applyFill="1" applyBorder="1" applyAlignment="1" applyProtection="1">
      <alignment vertical="center"/>
    </xf>
    <xf numFmtId="176" fontId="13" fillId="0" borderId="113" xfId="0" applyNumberFormat="1" applyFont="1" applyFill="1" applyBorder="1" applyAlignment="1">
      <alignment horizontal="right" vertical="center"/>
    </xf>
    <xf numFmtId="176" fontId="13" fillId="0" borderId="115" xfId="0" applyNumberFormat="1" applyFont="1" applyFill="1" applyBorder="1" applyAlignment="1">
      <alignment horizontal="right" vertical="center"/>
    </xf>
    <xf numFmtId="176" fontId="13" fillId="0" borderId="109" xfId="0" applyNumberFormat="1" applyFont="1" applyFill="1" applyBorder="1" applyAlignment="1" applyProtection="1">
      <alignment horizontal="right" vertical="center"/>
    </xf>
    <xf numFmtId="176" fontId="13" fillId="0" borderId="21" xfId="0" applyNumberFormat="1" applyFont="1" applyFill="1" applyBorder="1" applyAlignment="1" applyProtection="1">
      <alignment vertical="center"/>
    </xf>
    <xf numFmtId="176" fontId="13" fillId="0" borderId="42" xfId="0" applyNumberFormat="1" applyFont="1" applyFill="1" applyBorder="1" applyAlignment="1" applyProtection="1">
      <alignment vertical="center"/>
    </xf>
    <xf numFmtId="176" fontId="18" fillId="0" borderId="43" xfId="0" applyNumberFormat="1" applyFont="1" applyFill="1" applyBorder="1" applyAlignment="1">
      <alignment vertical="center"/>
    </xf>
    <xf numFmtId="176" fontId="13" fillId="0" borderId="43" xfId="0" applyNumberFormat="1" applyFont="1" applyFill="1" applyBorder="1" applyAlignment="1" applyProtection="1">
      <alignment vertical="center"/>
    </xf>
    <xf numFmtId="176" fontId="13" fillId="0" borderId="7" xfId="0" applyNumberFormat="1" applyFont="1" applyFill="1" applyBorder="1" applyAlignment="1" applyProtection="1">
      <alignment horizontal="right" vertical="center"/>
    </xf>
    <xf numFmtId="176" fontId="13" fillId="0" borderId="8" xfId="0" quotePrefix="1" applyNumberFormat="1" applyFont="1" applyFill="1" applyBorder="1" applyAlignment="1" applyProtection="1">
      <alignment horizontal="right" vertical="center"/>
    </xf>
    <xf numFmtId="176" fontId="13" fillId="0" borderId="13" xfId="0" applyNumberFormat="1" applyFont="1" applyFill="1" applyBorder="1" applyAlignment="1" applyProtection="1">
      <alignment vertical="center"/>
    </xf>
    <xf numFmtId="176" fontId="13" fillId="0" borderId="15" xfId="0" quotePrefix="1" applyNumberFormat="1" applyFont="1" applyFill="1" applyBorder="1" applyAlignment="1" applyProtection="1">
      <alignment horizontal="right" vertical="center"/>
    </xf>
    <xf numFmtId="176" fontId="13" fillId="0" borderId="14" xfId="0" applyNumberFormat="1" applyFont="1" applyFill="1" applyBorder="1" applyAlignment="1" applyProtection="1">
      <alignment vertical="center"/>
      <protection locked="0"/>
    </xf>
    <xf numFmtId="176" fontId="13" fillId="0" borderId="13" xfId="0" quotePrefix="1" applyNumberFormat="1" applyFont="1" applyFill="1" applyBorder="1" applyAlignment="1" applyProtection="1">
      <alignment vertical="center"/>
      <protection locked="0"/>
    </xf>
    <xf numFmtId="176" fontId="13" fillId="0" borderId="15" xfId="0" quotePrefix="1" applyNumberFormat="1" applyFont="1" applyFill="1" applyBorder="1" applyAlignment="1" applyProtection="1">
      <alignment horizontal="right" vertical="center"/>
      <protection locked="0"/>
    </xf>
    <xf numFmtId="176" fontId="13" fillId="0" borderId="13" xfId="0" applyNumberFormat="1" applyFont="1" applyFill="1" applyBorder="1" applyAlignment="1" applyProtection="1">
      <alignment vertical="center"/>
    </xf>
    <xf numFmtId="176" fontId="13" fillId="0" borderId="15" xfId="0" applyNumberFormat="1" applyFont="1" applyFill="1" applyBorder="1" applyAlignment="1" applyProtection="1">
      <alignment vertical="center"/>
    </xf>
    <xf numFmtId="176" fontId="13" fillId="0" borderId="16" xfId="0" applyNumberFormat="1" applyFont="1" applyFill="1" applyBorder="1" applyAlignment="1" applyProtection="1">
      <alignment vertical="center"/>
      <protection locked="0"/>
    </xf>
    <xf numFmtId="176" fontId="13" fillId="0" borderId="74" xfId="0" applyNumberFormat="1" applyFont="1" applyFill="1" applyBorder="1" applyAlignment="1" applyProtection="1">
      <alignment horizontal="right" vertical="center"/>
    </xf>
    <xf numFmtId="176" fontId="13" fillId="0" borderId="30" xfId="0" applyNumberFormat="1" applyFont="1" applyFill="1" applyBorder="1" applyAlignment="1" applyProtection="1">
      <alignment horizontal="right" vertical="center"/>
    </xf>
    <xf numFmtId="176" fontId="13" fillId="0" borderId="74" xfId="0" applyNumberFormat="1" applyFont="1" applyFill="1" applyBorder="1" applyAlignment="1">
      <alignment vertical="center"/>
    </xf>
    <xf numFmtId="176" fontId="13" fillId="0" borderId="30" xfId="0" applyNumberFormat="1" applyFont="1" applyFill="1" applyBorder="1" applyAlignment="1">
      <alignment vertical="center"/>
    </xf>
    <xf numFmtId="176" fontId="13" fillId="0" borderId="127" xfId="0" applyNumberFormat="1" applyFont="1" applyFill="1" applyBorder="1" applyAlignment="1" applyProtection="1">
      <alignment vertical="center"/>
    </xf>
    <xf numFmtId="176" fontId="13" fillId="0" borderId="128" xfId="0" applyNumberFormat="1" applyFont="1" applyFill="1" applyBorder="1" applyAlignment="1" applyProtection="1">
      <alignment vertical="center"/>
    </xf>
    <xf numFmtId="176" fontId="13" fillId="0" borderId="74" xfId="0" applyNumberFormat="1" applyFont="1" applyFill="1" applyBorder="1" applyAlignment="1" applyProtection="1">
      <alignment vertical="center"/>
    </xf>
    <xf numFmtId="176" fontId="13" fillId="0" borderId="30" xfId="0" applyNumberFormat="1" applyFont="1" applyFill="1" applyBorder="1" applyAlignment="1" applyProtection="1">
      <alignment vertical="center"/>
    </xf>
    <xf numFmtId="176" fontId="13" fillId="0" borderId="5" xfId="0" applyNumberFormat="1" applyFont="1" applyFill="1" applyBorder="1" applyAlignment="1" applyProtection="1">
      <alignment vertical="center"/>
      <protection locked="0"/>
    </xf>
    <xf numFmtId="176" fontId="13" fillId="0" borderId="86" xfId="0" applyNumberFormat="1" applyFont="1" applyFill="1" applyBorder="1" applyAlignment="1" applyProtection="1">
      <alignment horizontal="right" vertical="center"/>
    </xf>
    <xf numFmtId="176" fontId="13" fillId="0" borderId="89" xfId="0" applyNumberFormat="1" applyFont="1" applyFill="1" applyBorder="1" applyAlignment="1" applyProtection="1">
      <alignment horizontal="right" vertical="center"/>
    </xf>
    <xf numFmtId="176" fontId="13" fillId="0" borderId="88" xfId="0" applyNumberFormat="1" applyFont="1" applyFill="1" applyBorder="1" applyAlignment="1" applyProtection="1">
      <alignment horizontal="right" vertical="center"/>
    </xf>
    <xf numFmtId="176" fontId="13" fillId="0" borderId="88" xfId="0" applyNumberFormat="1" applyFont="1" applyFill="1" applyBorder="1" applyAlignment="1" applyProtection="1">
      <alignment vertical="center"/>
      <protection locked="0"/>
    </xf>
    <xf numFmtId="176" fontId="13" fillId="0" borderId="86" xfId="0" applyNumberFormat="1" applyFont="1" applyFill="1" applyBorder="1" applyAlignment="1" applyProtection="1">
      <alignment horizontal="right" vertical="center"/>
      <protection locked="0"/>
    </xf>
    <xf numFmtId="176" fontId="13" fillId="0" borderId="89" xfId="0" applyNumberFormat="1" applyFont="1" applyFill="1" applyBorder="1" applyAlignment="1" applyProtection="1">
      <alignment horizontal="right" vertical="center"/>
      <protection locked="0"/>
    </xf>
    <xf numFmtId="176" fontId="13" fillId="0" borderId="103" xfId="0" applyNumberFormat="1" applyFont="1" applyFill="1" applyBorder="1" applyAlignment="1" applyProtection="1">
      <alignment horizontal="right" vertical="center"/>
      <protection locked="0"/>
    </xf>
    <xf numFmtId="176" fontId="13" fillId="0" borderId="90" xfId="0" applyNumberFormat="1" applyFont="1" applyFill="1" applyBorder="1" applyAlignment="1" applyProtection="1">
      <alignment horizontal="right" vertical="center"/>
      <protection locked="0"/>
    </xf>
    <xf numFmtId="176" fontId="13" fillId="0" borderId="7" xfId="0" applyNumberFormat="1" applyFont="1" applyFill="1" applyBorder="1" applyAlignment="1" applyProtection="1">
      <alignment horizontal="right" vertical="center"/>
    </xf>
    <xf numFmtId="176" fontId="13" fillId="0" borderId="8" xfId="0" applyNumberFormat="1" applyFont="1" applyFill="1" applyBorder="1" applyAlignment="1" applyProtection="1">
      <alignment horizontal="right" vertical="center"/>
    </xf>
    <xf numFmtId="176" fontId="13" fillId="0" borderId="2" xfId="0" applyNumberFormat="1" applyFont="1" applyFill="1" applyBorder="1" applyAlignment="1" applyProtection="1">
      <alignment horizontal="right" vertical="center"/>
    </xf>
    <xf numFmtId="176" fontId="13" fillId="0" borderId="7" xfId="0" applyNumberFormat="1" applyFont="1" applyFill="1" applyBorder="1" applyAlignment="1" applyProtection="1">
      <alignment horizontal="right" vertical="center"/>
      <protection locked="0"/>
    </xf>
    <xf numFmtId="176" fontId="13" fillId="0" borderId="8" xfId="0" applyNumberFormat="1" applyFont="1" applyFill="1" applyBorder="1" applyAlignment="1" applyProtection="1">
      <alignment horizontal="right" vertical="center"/>
      <protection locked="0"/>
    </xf>
    <xf numFmtId="176" fontId="13" fillId="0" borderId="2" xfId="0" applyNumberFormat="1" applyFont="1" applyFill="1" applyBorder="1" applyAlignment="1" applyProtection="1">
      <alignment horizontal="right" vertical="center"/>
      <protection locked="0"/>
    </xf>
    <xf numFmtId="176" fontId="13" fillId="0" borderId="9" xfId="0" applyNumberFormat="1" applyFont="1" applyFill="1" applyBorder="1" applyAlignment="1" applyProtection="1">
      <alignment horizontal="right" vertical="center"/>
      <protection locked="0"/>
    </xf>
    <xf numFmtId="176" fontId="13" fillId="0" borderId="13" xfId="0" applyNumberFormat="1" applyFont="1" applyFill="1" applyBorder="1" applyAlignment="1" applyProtection="1">
      <alignment horizontal="right" vertical="center"/>
    </xf>
    <xf numFmtId="176" fontId="13" fillId="0" borderId="15" xfId="0" applyNumberFormat="1" applyFont="1" applyFill="1" applyBorder="1" applyAlignment="1" applyProtection="1">
      <alignment horizontal="right" vertical="center"/>
    </xf>
    <xf numFmtId="176" fontId="13" fillId="0" borderId="14" xfId="0" applyNumberFormat="1" applyFont="1" applyFill="1" applyBorder="1" applyAlignment="1" applyProtection="1">
      <alignment horizontal="right" vertical="center"/>
    </xf>
    <xf numFmtId="176" fontId="13" fillId="0" borderId="42" xfId="0" applyNumberFormat="1" applyFont="1" applyFill="1" applyBorder="1" applyAlignment="1" applyProtection="1">
      <alignment horizontal="right" vertical="center"/>
      <protection locked="0"/>
    </xf>
    <xf numFmtId="176" fontId="13" fillId="0" borderId="43" xfId="0" applyNumberFormat="1" applyFont="1" applyFill="1" applyBorder="1" applyAlignment="1" applyProtection="1">
      <alignment horizontal="right" vertical="center"/>
      <protection locked="0"/>
    </xf>
    <xf numFmtId="176" fontId="13" fillId="0" borderId="14" xfId="0" applyNumberFormat="1" applyFont="1" applyFill="1" applyBorder="1" applyAlignment="1" applyProtection="1">
      <alignment horizontal="right" vertical="center"/>
      <protection locked="0"/>
    </xf>
    <xf numFmtId="176" fontId="13" fillId="0" borderId="16" xfId="0" applyNumberFormat="1" applyFont="1" applyFill="1" applyBorder="1" applyAlignment="1" applyProtection="1">
      <alignment horizontal="right" vertical="center"/>
      <protection locked="0"/>
    </xf>
    <xf numFmtId="176" fontId="13" fillId="0" borderId="122" xfId="0" applyNumberFormat="1" applyFont="1" applyFill="1" applyBorder="1" applyAlignment="1" applyProtection="1">
      <alignment vertical="center"/>
    </xf>
    <xf numFmtId="176" fontId="13" fillId="0" borderId="138" xfId="0" applyNumberFormat="1" applyFont="1" applyFill="1" applyBorder="1" applyAlignment="1" applyProtection="1">
      <alignment vertical="center"/>
    </xf>
    <xf numFmtId="176" fontId="13" fillId="0" borderId="124" xfId="0" applyNumberFormat="1" applyFont="1" applyFill="1" applyBorder="1" applyAlignment="1" applyProtection="1">
      <alignment vertical="center"/>
      <protection locked="0"/>
    </xf>
    <xf numFmtId="176" fontId="13" fillId="0" borderId="122" xfId="0" applyNumberFormat="1" applyFont="1" applyFill="1" applyBorder="1" applyAlignment="1" applyProtection="1">
      <alignment horizontal="right" vertical="center"/>
      <protection locked="0"/>
    </xf>
    <xf numFmtId="176" fontId="13" fillId="0" borderId="138" xfId="0" applyNumberFormat="1" applyFont="1" applyFill="1" applyBorder="1" applyAlignment="1" applyProtection="1">
      <alignment horizontal="right" vertical="center"/>
      <protection locked="0"/>
    </xf>
    <xf numFmtId="176" fontId="13" fillId="0" borderId="122" xfId="0" applyNumberFormat="1" applyFont="1" applyFill="1" applyBorder="1" applyAlignment="1" applyProtection="1">
      <alignment vertical="center"/>
      <protection locked="0"/>
    </xf>
    <xf numFmtId="176" fontId="13" fillId="0" borderId="138" xfId="0" applyNumberFormat="1" applyFont="1" applyFill="1" applyBorder="1" applyAlignment="1" applyProtection="1">
      <alignment vertical="center"/>
      <protection locked="0"/>
    </xf>
    <xf numFmtId="176" fontId="13" fillId="0" borderId="147" xfId="0" applyNumberFormat="1" applyFont="1" applyFill="1" applyBorder="1" applyAlignment="1" applyProtection="1">
      <alignment vertical="center"/>
      <protection locked="0"/>
    </xf>
    <xf numFmtId="176" fontId="13" fillId="0" borderId="105" xfId="0" applyNumberFormat="1" applyFont="1" applyFill="1" applyBorder="1" applyAlignment="1" applyProtection="1">
      <alignment horizontal="right" vertical="center"/>
    </xf>
    <xf numFmtId="176" fontId="13" fillId="0" borderId="107" xfId="0" applyNumberFormat="1" applyFont="1" applyFill="1" applyBorder="1" applyAlignment="1" applyProtection="1">
      <alignment horizontal="right" vertical="center"/>
    </xf>
    <xf numFmtId="176" fontId="13" fillId="0" borderId="7" xfId="0" applyNumberFormat="1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horizontal="right" vertical="center"/>
    </xf>
    <xf numFmtId="176" fontId="13" fillId="0" borderId="20" xfId="0" applyNumberFormat="1" applyFont="1" applyFill="1" applyBorder="1" applyAlignment="1" applyProtection="1">
      <alignment vertical="center"/>
    </xf>
    <xf numFmtId="176" fontId="13" fillId="0" borderId="25" xfId="0" applyNumberFormat="1" applyFont="1" applyFill="1" applyBorder="1" applyAlignment="1" applyProtection="1">
      <alignment horizontal="right" vertical="center"/>
    </xf>
    <xf numFmtId="176" fontId="13" fillId="0" borderId="26" xfId="0" quotePrefix="1" applyNumberFormat="1" applyFont="1" applyFill="1" applyBorder="1" applyAlignment="1" applyProtection="1">
      <alignment horizontal="right" vertical="center"/>
    </xf>
    <xf numFmtId="176" fontId="13" fillId="0" borderId="27" xfId="0" applyNumberFormat="1" applyFont="1" applyFill="1" applyBorder="1" applyAlignment="1" applyProtection="1">
      <alignment vertical="center"/>
      <protection locked="0"/>
    </xf>
    <xf numFmtId="176" fontId="13" fillId="0" borderId="42" xfId="0" applyNumberFormat="1" applyFont="1" applyFill="1" applyBorder="1" applyAlignment="1" applyProtection="1">
      <alignment horizontal="right" vertical="center"/>
    </xf>
    <xf numFmtId="176" fontId="13" fillId="0" borderId="43" xfId="0" applyNumberFormat="1" applyFont="1" applyFill="1" applyBorder="1" applyAlignment="1" applyProtection="1">
      <alignment horizontal="right" vertical="center"/>
    </xf>
  </cellXfs>
  <cellStyles count="21">
    <cellStyle name="20031の青" xfId="1"/>
    <cellStyle name="桁区切り 2" xfId="2"/>
    <cellStyle name="桁区切り 2 2" xfId="11"/>
    <cellStyle name="桁区切り 2 3" xfId="17"/>
    <cellStyle name="桁区切り 2 4" xfId="20"/>
    <cellStyle name="桁区切り 3" xfId="8"/>
    <cellStyle name="標準" xfId="0" builtinId="0"/>
    <cellStyle name="標準 2" xfId="5"/>
    <cellStyle name="標準 2 2" xfId="13"/>
    <cellStyle name="標準 3" xfId="18"/>
    <cellStyle name="標準 4" xfId="19"/>
    <cellStyle name="標準_02H21学校数総括表(印刷用）" xfId="6"/>
    <cellStyle name="標準_02H23幼稚園総括表（印刷用）" xfId="7"/>
    <cellStyle name="標準_03H23小総括表（印刷用）" xfId="10"/>
    <cellStyle name="標準_04H23中総括表(印刷用）" xfId="12"/>
    <cellStyle name="標準_05H23高総括表(印刷用） Z 2" xfId="9"/>
    <cellStyle name="標準_06H23公・私立高小学科別生徒数（印刷用） Z" xfId="15"/>
    <cellStyle name="標準_へき地学校数" xfId="16"/>
    <cellStyle name="標準_公・私立高小学科" xfId="14"/>
    <cellStyle name="標準_凡例" xfId="3"/>
    <cellStyle name="未定義" xfId="4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26</xdr:row>
      <xdr:rowOff>28575</xdr:rowOff>
    </xdr:from>
    <xdr:to>
      <xdr:col>3</xdr:col>
      <xdr:colOff>0</xdr:colOff>
      <xdr:row>28</xdr:row>
      <xdr:rowOff>38100</xdr:rowOff>
    </xdr:to>
    <xdr:sp macro="" textlink="">
      <xdr:nvSpPr>
        <xdr:cNvPr id="5058" name="AutoShape 2"/>
        <xdr:cNvSpPr>
          <a:spLocks/>
        </xdr:cNvSpPr>
      </xdr:nvSpPr>
      <xdr:spPr bwMode="auto">
        <a:xfrm>
          <a:off x="2552700" y="8286750"/>
          <a:ext cx="76200" cy="695325"/>
        </a:xfrm>
        <a:prstGeom prst="leftBrace">
          <a:avLst>
            <a:gd name="adj1" fmla="val 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933450</xdr:colOff>
      <xdr:row>28</xdr:row>
      <xdr:rowOff>57150</xdr:rowOff>
    </xdr:from>
    <xdr:to>
      <xdr:col>2</xdr:col>
      <xdr:colOff>1009650</xdr:colOff>
      <xdr:row>29</xdr:row>
      <xdr:rowOff>323850</xdr:rowOff>
    </xdr:to>
    <xdr:sp macro="" textlink="">
      <xdr:nvSpPr>
        <xdr:cNvPr id="5059" name="AutoShape 3"/>
        <xdr:cNvSpPr>
          <a:spLocks/>
        </xdr:cNvSpPr>
      </xdr:nvSpPr>
      <xdr:spPr bwMode="auto">
        <a:xfrm>
          <a:off x="2543175" y="9001125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934131</xdr:colOff>
      <xdr:row>35</xdr:row>
      <xdr:rowOff>42182</xdr:rowOff>
    </xdr:from>
    <xdr:to>
      <xdr:col>2</xdr:col>
      <xdr:colOff>1011692</xdr:colOff>
      <xdr:row>36</xdr:row>
      <xdr:rowOff>314004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2553381" y="12125325"/>
          <a:ext cx="77561" cy="612000"/>
        </a:xfrm>
        <a:prstGeom prst="leftBrace">
          <a:avLst>
            <a:gd name="adj1" fmla="val 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934131</xdr:colOff>
      <xdr:row>37</xdr:row>
      <xdr:rowOff>40821</xdr:rowOff>
    </xdr:from>
    <xdr:to>
      <xdr:col>2</xdr:col>
      <xdr:colOff>1011692</xdr:colOff>
      <xdr:row>38</xdr:row>
      <xdr:rowOff>312642</xdr:rowOff>
    </xdr:to>
    <xdr:sp macro="" textlink="">
      <xdr:nvSpPr>
        <xdr:cNvPr id="13" name="AutoShape 1"/>
        <xdr:cNvSpPr>
          <a:spLocks/>
        </xdr:cNvSpPr>
      </xdr:nvSpPr>
      <xdr:spPr bwMode="auto">
        <a:xfrm>
          <a:off x="2553381" y="12804321"/>
          <a:ext cx="77561" cy="612000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934131</xdr:colOff>
      <xdr:row>33</xdr:row>
      <xdr:rowOff>27214</xdr:rowOff>
    </xdr:from>
    <xdr:to>
      <xdr:col>2</xdr:col>
      <xdr:colOff>1011692</xdr:colOff>
      <xdr:row>34</xdr:row>
      <xdr:rowOff>299036</xdr:rowOff>
    </xdr:to>
    <xdr:sp macro="" textlink="">
      <xdr:nvSpPr>
        <xdr:cNvPr id="15" name="AutoShape 2"/>
        <xdr:cNvSpPr>
          <a:spLocks/>
        </xdr:cNvSpPr>
      </xdr:nvSpPr>
      <xdr:spPr bwMode="auto">
        <a:xfrm>
          <a:off x="2553381" y="11430000"/>
          <a:ext cx="77561" cy="612000"/>
        </a:xfrm>
        <a:prstGeom prst="leftBrace">
          <a:avLst>
            <a:gd name="adj1" fmla="val 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9525</xdr:rowOff>
    </xdr:from>
    <xdr:to>
      <xdr:col>1</xdr:col>
      <xdr:colOff>0</xdr:colOff>
      <xdr:row>6</xdr:row>
      <xdr:rowOff>9525</xdr:rowOff>
    </xdr:to>
    <xdr:sp macro="" textlink="">
      <xdr:nvSpPr>
        <xdr:cNvPr id="2" name="Line 27"/>
        <xdr:cNvSpPr>
          <a:spLocks noChangeShapeType="1"/>
        </xdr:cNvSpPr>
      </xdr:nvSpPr>
      <xdr:spPr bwMode="auto">
        <a:xfrm>
          <a:off x="28575" y="1181100"/>
          <a:ext cx="100965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1</xdr:col>
      <xdr:colOff>0</xdr:colOff>
      <xdr:row>6</xdr:row>
      <xdr:rowOff>9525</xdr:rowOff>
    </xdr:to>
    <xdr:sp macro="" textlink="">
      <xdr:nvSpPr>
        <xdr:cNvPr id="4" name="Line 27"/>
        <xdr:cNvSpPr>
          <a:spLocks noChangeShapeType="1"/>
        </xdr:cNvSpPr>
      </xdr:nvSpPr>
      <xdr:spPr bwMode="auto">
        <a:xfrm>
          <a:off x="28575" y="1181100"/>
          <a:ext cx="100965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30</xdr:row>
      <xdr:rowOff>0</xdr:rowOff>
    </xdr:from>
    <xdr:to>
      <xdr:col>2</xdr:col>
      <xdr:colOff>0</xdr:colOff>
      <xdr:row>30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52450" y="112299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371475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552450" y="13973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" name="Line 361"/>
        <xdr:cNvSpPr>
          <a:spLocks noChangeShapeType="1"/>
        </xdr:cNvSpPr>
      </xdr:nvSpPr>
      <xdr:spPr bwMode="auto">
        <a:xfrm>
          <a:off x="28575" y="609600"/>
          <a:ext cx="12573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J26"/>
  <sheetViews>
    <sheetView topLeftCell="A28" zoomScaleNormal="100" zoomScaleSheetLayoutView="100" workbookViewId="0">
      <selection activeCell="O27" sqref="O27"/>
    </sheetView>
  </sheetViews>
  <sheetFormatPr defaultColWidth="6.8984375" defaultRowHeight="19.5" x14ac:dyDescent="0.2"/>
  <cols>
    <col min="1" max="4" width="2.09765625" style="528" customWidth="1"/>
    <col min="5" max="9" width="10.5" style="528" customWidth="1"/>
    <col min="10" max="10" width="11.296875" style="528" customWidth="1"/>
    <col min="11" max="16384" width="6.8984375" style="528"/>
  </cols>
  <sheetData>
    <row r="1" spans="1:10" ht="28.5" x14ac:dyDescent="0.2">
      <c r="A1" s="551" t="s">
        <v>44</v>
      </c>
      <c r="B1" s="552"/>
      <c r="C1" s="552"/>
      <c r="D1" s="552"/>
      <c r="E1" s="552"/>
      <c r="F1" s="552"/>
      <c r="G1" s="552"/>
      <c r="H1" s="552"/>
      <c r="I1" s="552"/>
      <c r="J1" s="552"/>
    </row>
    <row r="2" spans="1:10" ht="24.95" customHeight="1" x14ac:dyDescent="0.2">
      <c r="A2" s="525"/>
      <c r="B2" s="526"/>
      <c r="C2" s="526"/>
      <c r="D2" s="526"/>
      <c r="E2" s="526"/>
      <c r="F2" s="526"/>
      <c r="G2" s="526"/>
      <c r="H2" s="526"/>
      <c r="I2" s="526"/>
    </row>
    <row r="3" spans="1:10" s="527" customFormat="1" ht="18.95" customHeight="1" x14ac:dyDescent="0.2">
      <c r="A3" s="114" t="s">
        <v>45</v>
      </c>
      <c r="C3" s="553" t="s">
        <v>595</v>
      </c>
      <c r="D3" s="553"/>
      <c r="E3" s="553"/>
      <c r="F3" s="553"/>
      <c r="G3" s="553"/>
      <c r="H3" s="553"/>
      <c r="I3" s="553"/>
      <c r="J3" s="553"/>
    </row>
    <row r="4" spans="1:10" ht="18.95" customHeight="1" x14ac:dyDescent="0.2">
      <c r="B4" s="528" t="s">
        <v>461</v>
      </c>
    </row>
    <row r="5" spans="1:10" ht="18.95" customHeight="1" x14ac:dyDescent="0.2"/>
    <row r="6" spans="1:10" ht="18.95" customHeight="1" x14ac:dyDescent="0.2">
      <c r="A6" s="115" t="s">
        <v>46</v>
      </c>
      <c r="C6" s="528" t="s">
        <v>47</v>
      </c>
    </row>
    <row r="7" spans="1:10" ht="18.95" customHeight="1" x14ac:dyDescent="0.2">
      <c r="B7" s="115" t="s">
        <v>48</v>
      </c>
      <c r="D7" s="528" t="s">
        <v>414</v>
      </c>
    </row>
    <row r="8" spans="1:10" ht="18.95" customHeight="1" x14ac:dyDescent="0.2">
      <c r="D8" s="528" t="s">
        <v>49</v>
      </c>
    </row>
    <row r="9" spans="1:10" ht="18.95" customHeight="1" x14ac:dyDescent="0.2">
      <c r="D9" s="528" t="s">
        <v>50</v>
      </c>
    </row>
    <row r="10" spans="1:10" ht="18.95" customHeight="1" x14ac:dyDescent="0.2">
      <c r="B10" s="115" t="s">
        <v>51</v>
      </c>
      <c r="D10" s="528" t="s">
        <v>415</v>
      </c>
    </row>
    <row r="11" spans="1:10" ht="18.95" customHeight="1" x14ac:dyDescent="0.2">
      <c r="D11" s="528" t="s">
        <v>53</v>
      </c>
    </row>
    <row r="12" spans="1:10" ht="18.95" customHeight="1" x14ac:dyDescent="0.2">
      <c r="D12" s="528" t="s">
        <v>54</v>
      </c>
    </row>
    <row r="13" spans="1:10" ht="18.95" customHeight="1" x14ac:dyDescent="0.2">
      <c r="D13" s="528" t="s">
        <v>55</v>
      </c>
    </row>
    <row r="14" spans="1:10" ht="18.95" customHeight="1" x14ac:dyDescent="0.2">
      <c r="B14" s="115" t="s">
        <v>52</v>
      </c>
      <c r="D14" s="528" t="s">
        <v>56</v>
      </c>
    </row>
    <row r="15" spans="1:10" ht="18.95" customHeight="1" x14ac:dyDescent="0.2">
      <c r="C15" s="528" t="s">
        <v>57</v>
      </c>
      <c r="E15" s="528" t="s">
        <v>58</v>
      </c>
    </row>
    <row r="16" spans="1:10" ht="18.95" customHeight="1" x14ac:dyDescent="0.2">
      <c r="E16" s="528" t="s">
        <v>59</v>
      </c>
    </row>
    <row r="17" spans="1:10" ht="18.95" customHeight="1" x14ac:dyDescent="0.2">
      <c r="C17" s="528" t="s">
        <v>60</v>
      </c>
      <c r="E17" s="528" t="s">
        <v>416</v>
      </c>
    </row>
    <row r="18" spans="1:10" ht="18.95" customHeight="1" x14ac:dyDescent="0.2">
      <c r="E18" s="554" t="s">
        <v>61</v>
      </c>
      <c r="F18" s="554"/>
      <c r="G18" s="554"/>
      <c r="H18" s="554"/>
      <c r="I18" s="554"/>
      <c r="J18" s="554"/>
    </row>
    <row r="19" spans="1:10" ht="18.95" customHeight="1" x14ac:dyDescent="0.2">
      <c r="D19" s="528" t="s">
        <v>62</v>
      </c>
    </row>
    <row r="20" spans="1:10" ht="18.95" customHeight="1" x14ac:dyDescent="0.2">
      <c r="C20" s="528" t="s">
        <v>63</v>
      </c>
      <c r="E20" s="528" t="s">
        <v>64</v>
      </c>
    </row>
    <row r="21" spans="1:10" ht="18.95" customHeight="1" x14ac:dyDescent="0.2">
      <c r="E21" s="528" t="s">
        <v>65</v>
      </c>
    </row>
    <row r="22" spans="1:10" ht="18.95" customHeight="1" x14ac:dyDescent="0.2">
      <c r="C22" s="528" t="s">
        <v>66</v>
      </c>
      <c r="E22" s="528" t="s">
        <v>67</v>
      </c>
    </row>
    <row r="23" spans="1:10" ht="18.95" customHeight="1" x14ac:dyDescent="0.2">
      <c r="E23" s="554" t="s">
        <v>68</v>
      </c>
      <c r="F23" s="554"/>
      <c r="G23" s="554"/>
      <c r="H23" s="554"/>
      <c r="I23" s="554"/>
      <c r="J23" s="554"/>
    </row>
    <row r="24" spans="1:10" ht="18.95" customHeight="1" x14ac:dyDescent="0.2">
      <c r="D24" s="528" t="s">
        <v>69</v>
      </c>
    </row>
    <row r="25" spans="1:10" ht="18.95" customHeight="1" x14ac:dyDescent="0.2"/>
    <row r="26" spans="1:10" ht="18.95" customHeight="1" x14ac:dyDescent="0.2">
      <c r="A26" s="115" t="s">
        <v>70</v>
      </c>
      <c r="C26" s="528" t="s">
        <v>71</v>
      </c>
    </row>
  </sheetData>
  <mergeCells count="4">
    <mergeCell ref="A1:J1"/>
    <mergeCell ref="C3:J3"/>
    <mergeCell ref="E18:J18"/>
    <mergeCell ref="E23:J23"/>
  </mergeCells>
  <phoneticPr fontId="5"/>
  <printOptions horizontalCentered="1"/>
  <pageMargins left="0.39370078740157483" right="0.39370078740157483" top="0.78740157480314965" bottom="0.39370078740157483" header="0.51181102362204722" footer="0.19685039370078741"/>
  <pageSetup paperSize="9" orientation="portrait" useFirstPageNumber="1" r:id="rId1"/>
  <headerFooter scaleWithDoc="0">
    <oddFooter>&amp;C&amp;"ＭＳ ゴシック,標準"&amp;8－ &amp;P －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M55"/>
  <sheetViews>
    <sheetView view="pageBreakPreview" zoomScale="55" zoomScaleNormal="70" zoomScaleSheetLayoutView="55" zoomScalePageLayoutView="40" workbookViewId="0">
      <selection activeCell="O27" sqref="O27"/>
    </sheetView>
  </sheetViews>
  <sheetFormatPr defaultRowHeight="13.5" x14ac:dyDescent="0.2"/>
  <cols>
    <col min="1" max="1" width="4.19921875" style="338" customWidth="1"/>
    <col min="2" max="2" width="7.3984375" style="338" customWidth="1"/>
    <col min="3" max="3" width="15.19921875" style="346" customWidth="1"/>
    <col min="4" max="4" width="5.296875" style="338" customWidth="1"/>
    <col min="5" max="16" width="7.69921875" style="338" customWidth="1"/>
    <col min="17" max="17" width="4.19921875" style="338" customWidth="1"/>
    <col min="18" max="32" width="6.8984375" style="338" customWidth="1"/>
    <col min="33" max="35" width="9.19921875" style="338" customWidth="1"/>
    <col min="36" max="38" width="5.5" style="338" customWidth="1"/>
    <col min="39" max="39" width="11.09765625" style="338" customWidth="1"/>
    <col min="40" max="16384" width="8.796875" style="338"/>
  </cols>
  <sheetData>
    <row r="1" spans="1:39" ht="43.5" x14ac:dyDescent="0.2">
      <c r="A1" s="821" t="s">
        <v>347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  <c r="V1" s="821"/>
      <c r="W1" s="821"/>
      <c r="X1" s="821"/>
      <c r="Y1" s="821"/>
      <c r="Z1" s="821"/>
      <c r="AA1" s="821"/>
      <c r="AB1" s="821"/>
      <c r="AC1" s="821"/>
      <c r="AD1" s="821"/>
      <c r="AE1" s="821"/>
      <c r="AF1" s="821"/>
      <c r="AG1" s="821"/>
      <c r="AH1" s="821"/>
      <c r="AI1" s="821"/>
      <c r="AJ1" s="821"/>
      <c r="AK1" s="821"/>
      <c r="AL1" s="821"/>
      <c r="AM1" s="821"/>
    </row>
    <row r="2" spans="1:39" ht="18.75" customHeight="1" x14ac:dyDescent="0.2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</row>
    <row r="3" spans="1:39" ht="18.75" customHeight="1" x14ac:dyDescent="0.2">
      <c r="A3" s="546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</row>
    <row r="4" spans="1:39" ht="28.5" x14ac:dyDescent="0.2">
      <c r="A4" s="156" t="s">
        <v>609</v>
      </c>
      <c r="B4" s="157"/>
      <c r="C4" s="339"/>
      <c r="D4" s="158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</row>
    <row r="5" spans="1:39" ht="19.5" customHeight="1" x14ac:dyDescent="0.2">
      <c r="A5" s="898" t="s">
        <v>348</v>
      </c>
      <c r="B5" s="899"/>
      <c r="C5" s="883" t="s">
        <v>349</v>
      </c>
      <c r="D5" s="882" t="s">
        <v>350</v>
      </c>
      <c r="E5" s="874"/>
      <c r="F5" s="874"/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 t="s">
        <v>351</v>
      </c>
      <c r="R5" s="874"/>
      <c r="S5" s="874"/>
      <c r="T5" s="874"/>
      <c r="U5" s="874"/>
      <c r="V5" s="874"/>
      <c r="W5" s="874"/>
      <c r="X5" s="874"/>
      <c r="Y5" s="874"/>
      <c r="Z5" s="874"/>
      <c r="AA5" s="874"/>
      <c r="AB5" s="874"/>
      <c r="AC5" s="874"/>
      <c r="AD5" s="874"/>
      <c r="AE5" s="874"/>
      <c r="AF5" s="874"/>
      <c r="AG5" s="900" t="s">
        <v>495</v>
      </c>
      <c r="AH5" s="900"/>
      <c r="AI5" s="900"/>
      <c r="AJ5" s="901" t="s">
        <v>352</v>
      </c>
      <c r="AK5" s="902"/>
      <c r="AL5" s="903"/>
      <c r="AM5" s="838" t="s">
        <v>353</v>
      </c>
    </row>
    <row r="6" spans="1:39" ht="8.25" customHeight="1" x14ac:dyDescent="0.2">
      <c r="A6" s="824"/>
      <c r="B6" s="825"/>
      <c r="C6" s="829"/>
      <c r="D6" s="839" t="s">
        <v>361</v>
      </c>
      <c r="E6" s="874" t="s">
        <v>354</v>
      </c>
      <c r="F6" s="874"/>
      <c r="G6" s="874"/>
      <c r="H6" s="838" t="s">
        <v>355</v>
      </c>
      <c r="I6" s="838"/>
      <c r="J6" s="838"/>
      <c r="K6" s="874" t="s">
        <v>356</v>
      </c>
      <c r="L6" s="874"/>
      <c r="M6" s="874"/>
      <c r="N6" s="838" t="s">
        <v>357</v>
      </c>
      <c r="O6" s="838"/>
      <c r="P6" s="838"/>
      <c r="Q6" s="910" t="s">
        <v>361</v>
      </c>
      <c r="R6" s="838" t="s">
        <v>354</v>
      </c>
      <c r="S6" s="838"/>
      <c r="T6" s="838"/>
      <c r="U6" s="838" t="s">
        <v>358</v>
      </c>
      <c r="V6" s="838"/>
      <c r="W6" s="838"/>
      <c r="X6" s="838" t="s">
        <v>359</v>
      </c>
      <c r="Y6" s="838"/>
      <c r="Z6" s="838"/>
      <c r="AA6" s="874" t="s">
        <v>360</v>
      </c>
      <c r="AB6" s="874"/>
      <c r="AC6" s="874"/>
      <c r="AD6" s="838" t="s">
        <v>357</v>
      </c>
      <c r="AE6" s="838"/>
      <c r="AF6" s="838"/>
      <c r="AG6" s="834"/>
      <c r="AH6" s="834"/>
      <c r="AI6" s="834"/>
      <c r="AJ6" s="904"/>
      <c r="AK6" s="905"/>
      <c r="AL6" s="906"/>
      <c r="AM6" s="836"/>
    </row>
    <row r="7" spans="1:39" ht="8.25" customHeight="1" x14ac:dyDescent="0.2">
      <c r="A7" s="824"/>
      <c r="B7" s="825"/>
      <c r="C7" s="829"/>
      <c r="D7" s="840"/>
      <c r="E7" s="836"/>
      <c r="F7" s="836"/>
      <c r="G7" s="836"/>
      <c r="H7" s="836"/>
      <c r="I7" s="836"/>
      <c r="J7" s="836"/>
      <c r="K7" s="836"/>
      <c r="L7" s="836"/>
      <c r="M7" s="836"/>
      <c r="N7" s="836"/>
      <c r="O7" s="836"/>
      <c r="P7" s="836"/>
      <c r="Q7" s="844"/>
      <c r="R7" s="836"/>
      <c r="S7" s="836"/>
      <c r="T7" s="836"/>
      <c r="U7" s="836"/>
      <c r="V7" s="836"/>
      <c r="W7" s="836"/>
      <c r="X7" s="836"/>
      <c r="Y7" s="836"/>
      <c r="Z7" s="836"/>
      <c r="AA7" s="836"/>
      <c r="AB7" s="836"/>
      <c r="AC7" s="836"/>
      <c r="AD7" s="836"/>
      <c r="AE7" s="836"/>
      <c r="AF7" s="836"/>
      <c r="AG7" s="834"/>
      <c r="AH7" s="834"/>
      <c r="AI7" s="834"/>
      <c r="AJ7" s="904"/>
      <c r="AK7" s="905"/>
      <c r="AL7" s="906"/>
      <c r="AM7" s="836"/>
    </row>
    <row r="8" spans="1:39" ht="8.25" customHeight="1" x14ac:dyDescent="0.2">
      <c r="A8" s="824"/>
      <c r="B8" s="825"/>
      <c r="C8" s="829"/>
      <c r="D8" s="840"/>
      <c r="E8" s="836"/>
      <c r="F8" s="836"/>
      <c r="G8" s="836"/>
      <c r="H8" s="836"/>
      <c r="I8" s="836"/>
      <c r="J8" s="836"/>
      <c r="K8" s="836"/>
      <c r="L8" s="836"/>
      <c r="M8" s="836"/>
      <c r="N8" s="836"/>
      <c r="O8" s="836"/>
      <c r="P8" s="836"/>
      <c r="Q8" s="844"/>
      <c r="R8" s="842"/>
      <c r="S8" s="842"/>
      <c r="T8" s="842"/>
      <c r="U8" s="842"/>
      <c r="V8" s="842"/>
      <c r="W8" s="842"/>
      <c r="X8" s="842"/>
      <c r="Y8" s="842"/>
      <c r="Z8" s="842"/>
      <c r="AA8" s="842"/>
      <c r="AB8" s="842"/>
      <c r="AC8" s="842"/>
      <c r="AD8" s="842"/>
      <c r="AE8" s="842"/>
      <c r="AF8" s="842"/>
      <c r="AG8" s="835"/>
      <c r="AH8" s="835"/>
      <c r="AI8" s="835"/>
      <c r="AJ8" s="907"/>
      <c r="AK8" s="908"/>
      <c r="AL8" s="909"/>
      <c r="AM8" s="836"/>
    </row>
    <row r="9" spans="1:39" ht="8.25" customHeight="1" x14ac:dyDescent="0.2">
      <c r="A9" s="824"/>
      <c r="B9" s="825"/>
      <c r="C9" s="829"/>
      <c r="D9" s="840"/>
      <c r="E9" s="874" t="s">
        <v>138</v>
      </c>
      <c r="F9" s="838" t="s">
        <v>139</v>
      </c>
      <c r="G9" s="874" t="s">
        <v>362</v>
      </c>
      <c r="H9" s="874" t="s">
        <v>138</v>
      </c>
      <c r="I9" s="838" t="s">
        <v>139</v>
      </c>
      <c r="J9" s="874" t="s">
        <v>362</v>
      </c>
      <c r="K9" s="874" t="s">
        <v>138</v>
      </c>
      <c r="L9" s="838" t="s">
        <v>139</v>
      </c>
      <c r="M9" s="874" t="s">
        <v>362</v>
      </c>
      <c r="N9" s="874" t="s">
        <v>138</v>
      </c>
      <c r="O9" s="838" t="s">
        <v>139</v>
      </c>
      <c r="P9" s="874" t="s">
        <v>362</v>
      </c>
      <c r="Q9" s="844"/>
      <c r="R9" s="838" t="s">
        <v>138</v>
      </c>
      <c r="S9" s="838" t="s">
        <v>139</v>
      </c>
      <c r="T9" s="838" t="s">
        <v>1</v>
      </c>
      <c r="U9" s="838" t="s">
        <v>138</v>
      </c>
      <c r="V9" s="838" t="s">
        <v>139</v>
      </c>
      <c r="W9" s="838" t="s">
        <v>1</v>
      </c>
      <c r="X9" s="838" t="s">
        <v>138</v>
      </c>
      <c r="Y9" s="838" t="s">
        <v>139</v>
      </c>
      <c r="Z9" s="838" t="s">
        <v>1</v>
      </c>
      <c r="AA9" s="838" t="s">
        <v>138</v>
      </c>
      <c r="AB9" s="838" t="s">
        <v>139</v>
      </c>
      <c r="AC9" s="838" t="s">
        <v>1</v>
      </c>
      <c r="AD9" s="838" t="s">
        <v>138</v>
      </c>
      <c r="AE9" s="838" t="s">
        <v>139</v>
      </c>
      <c r="AF9" s="838" t="s">
        <v>1</v>
      </c>
      <c r="AG9" s="838" t="s">
        <v>138</v>
      </c>
      <c r="AH9" s="838" t="s">
        <v>139</v>
      </c>
      <c r="AI9" s="838" t="s">
        <v>1</v>
      </c>
      <c r="AJ9" s="874" t="s">
        <v>138</v>
      </c>
      <c r="AK9" s="874" t="s">
        <v>139</v>
      </c>
      <c r="AL9" s="874" t="s">
        <v>1</v>
      </c>
      <c r="AM9" s="836"/>
    </row>
    <row r="10" spans="1:39" ht="8.25" customHeight="1" x14ac:dyDescent="0.2">
      <c r="A10" s="824"/>
      <c r="B10" s="825"/>
      <c r="C10" s="829"/>
      <c r="D10" s="840"/>
      <c r="E10" s="836"/>
      <c r="F10" s="836"/>
      <c r="G10" s="836"/>
      <c r="H10" s="836"/>
      <c r="I10" s="836"/>
      <c r="J10" s="836"/>
      <c r="K10" s="836"/>
      <c r="L10" s="836"/>
      <c r="M10" s="836"/>
      <c r="N10" s="836"/>
      <c r="O10" s="836"/>
      <c r="P10" s="836"/>
      <c r="Q10" s="844"/>
      <c r="R10" s="836"/>
      <c r="S10" s="836"/>
      <c r="T10" s="836"/>
      <c r="U10" s="836"/>
      <c r="V10" s="836"/>
      <c r="W10" s="836"/>
      <c r="X10" s="836"/>
      <c r="Y10" s="836"/>
      <c r="Z10" s="836"/>
      <c r="AA10" s="836"/>
      <c r="AB10" s="836"/>
      <c r="AC10" s="836"/>
      <c r="AD10" s="836"/>
      <c r="AE10" s="836"/>
      <c r="AF10" s="836"/>
      <c r="AG10" s="836"/>
      <c r="AH10" s="836"/>
      <c r="AI10" s="836"/>
      <c r="AJ10" s="836"/>
      <c r="AK10" s="836"/>
      <c r="AL10" s="836"/>
      <c r="AM10" s="836"/>
    </row>
    <row r="11" spans="1:39" ht="8.25" customHeight="1" x14ac:dyDescent="0.2">
      <c r="A11" s="826"/>
      <c r="B11" s="827"/>
      <c r="C11" s="830"/>
      <c r="D11" s="841"/>
      <c r="E11" s="837"/>
      <c r="F11" s="837"/>
      <c r="G11" s="837"/>
      <c r="H11" s="837"/>
      <c r="I11" s="837"/>
      <c r="J11" s="837"/>
      <c r="K11" s="837"/>
      <c r="L11" s="837"/>
      <c r="M11" s="837"/>
      <c r="N11" s="837"/>
      <c r="O11" s="837"/>
      <c r="P11" s="837"/>
      <c r="Q11" s="845"/>
      <c r="R11" s="837"/>
      <c r="S11" s="837"/>
      <c r="T11" s="837"/>
      <c r="U11" s="837"/>
      <c r="V11" s="837"/>
      <c r="W11" s="837"/>
      <c r="X11" s="837"/>
      <c r="Y11" s="837"/>
      <c r="Z11" s="837"/>
      <c r="AA11" s="837"/>
      <c r="AB11" s="837"/>
      <c r="AC11" s="837"/>
      <c r="AD11" s="837"/>
      <c r="AE11" s="837"/>
      <c r="AF11" s="837"/>
      <c r="AG11" s="837"/>
      <c r="AH11" s="837"/>
      <c r="AI11" s="837"/>
      <c r="AJ11" s="837"/>
      <c r="AK11" s="837"/>
      <c r="AL11" s="837"/>
      <c r="AM11" s="837"/>
    </row>
    <row r="12" spans="1:39" ht="54.75" customHeight="1" x14ac:dyDescent="0.2">
      <c r="A12" s="895" t="s">
        <v>217</v>
      </c>
      <c r="B12" s="896"/>
      <c r="C12" s="897"/>
      <c r="D12" s="412">
        <v>23</v>
      </c>
      <c r="E12" s="412">
        <f t="shared" ref="E12:O12" si="0">E13+E14+E18+E19+E23+E24+E25</f>
        <v>1402</v>
      </c>
      <c r="F12" s="412">
        <f t="shared" si="0"/>
        <v>1733</v>
      </c>
      <c r="G12" s="412">
        <f t="shared" si="0"/>
        <v>3135</v>
      </c>
      <c r="H12" s="412">
        <f t="shared" si="0"/>
        <v>1257</v>
      </c>
      <c r="I12" s="412">
        <f t="shared" si="0"/>
        <v>1733</v>
      </c>
      <c r="J12" s="412">
        <f t="shared" si="0"/>
        <v>2990</v>
      </c>
      <c r="K12" s="412">
        <f t="shared" si="0"/>
        <v>1328</v>
      </c>
      <c r="L12" s="412">
        <f t="shared" si="0"/>
        <v>1766</v>
      </c>
      <c r="M12" s="412">
        <f t="shared" si="0"/>
        <v>3094</v>
      </c>
      <c r="N12" s="412">
        <f t="shared" si="0"/>
        <v>3987</v>
      </c>
      <c r="O12" s="412">
        <f t="shared" si="0"/>
        <v>5232</v>
      </c>
      <c r="P12" s="412">
        <f>P13+P14+P18+P19+P23+P24+P25</f>
        <v>9219</v>
      </c>
      <c r="Q12" s="412">
        <v>9</v>
      </c>
      <c r="R12" s="412">
        <f t="shared" ref="R12:AI12" si="1">R13+R14+R18+R19+R23+R24+R25</f>
        <v>165</v>
      </c>
      <c r="S12" s="412">
        <f t="shared" si="1"/>
        <v>233</v>
      </c>
      <c r="T12" s="412">
        <f t="shared" si="1"/>
        <v>398</v>
      </c>
      <c r="U12" s="412">
        <f t="shared" si="1"/>
        <v>189</v>
      </c>
      <c r="V12" s="412">
        <f t="shared" si="1"/>
        <v>224</v>
      </c>
      <c r="W12" s="412">
        <f t="shared" si="1"/>
        <v>413</v>
      </c>
      <c r="X12" s="412">
        <f t="shared" si="1"/>
        <v>229</v>
      </c>
      <c r="Y12" s="412">
        <f t="shared" si="1"/>
        <v>173</v>
      </c>
      <c r="Z12" s="412">
        <f t="shared" si="1"/>
        <v>402</v>
      </c>
      <c r="AA12" s="412">
        <f t="shared" si="1"/>
        <v>118</v>
      </c>
      <c r="AB12" s="412">
        <f t="shared" si="1"/>
        <v>109</v>
      </c>
      <c r="AC12" s="412">
        <f t="shared" si="1"/>
        <v>227</v>
      </c>
      <c r="AD12" s="412">
        <f t="shared" si="1"/>
        <v>701</v>
      </c>
      <c r="AE12" s="412">
        <f t="shared" si="1"/>
        <v>739</v>
      </c>
      <c r="AF12" s="412">
        <f t="shared" si="1"/>
        <v>1440</v>
      </c>
      <c r="AG12" s="412">
        <f t="shared" si="1"/>
        <v>4688</v>
      </c>
      <c r="AH12" s="412">
        <f t="shared" si="1"/>
        <v>5971</v>
      </c>
      <c r="AI12" s="412">
        <f t="shared" si="1"/>
        <v>10659</v>
      </c>
      <c r="AJ12" s="412">
        <f t="shared" ref="AJ12:AL12" si="2">AJ13+AJ14+AJ18+AJ19+AJ23+AJ25</f>
        <v>0</v>
      </c>
      <c r="AK12" s="412">
        <f t="shared" si="2"/>
        <v>0</v>
      </c>
      <c r="AL12" s="412">
        <f t="shared" si="2"/>
        <v>0</v>
      </c>
      <c r="AM12" s="412">
        <f t="shared" ref="AM12" si="3">AM13+AM14+AM18+AM19+AM23+AM24+AM25</f>
        <v>10659</v>
      </c>
    </row>
    <row r="13" spans="1:39" ht="23.25" customHeight="1" x14ac:dyDescent="0.2">
      <c r="A13" s="892" t="s">
        <v>363</v>
      </c>
      <c r="B13" s="893"/>
      <c r="C13" s="894"/>
      <c r="D13" s="412">
        <v>15</v>
      </c>
      <c r="E13" s="413">
        <v>972</v>
      </c>
      <c r="F13" s="412">
        <v>1215</v>
      </c>
      <c r="G13" s="413">
        <v>2187</v>
      </c>
      <c r="H13" s="413">
        <v>945</v>
      </c>
      <c r="I13" s="413">
        <v>1215</v>
      </c>
      <c r="J13" s="413">
        <v>2160</v>
      </c>
      <c r="K13" s="413">
        <v>1033</v>
      </c>
      <c r="L13" s="413">
        <v>1280</v>
      </c>
      <c r="M13" s="413">
        <v>2313</v>
      </c>
      <c r="N13" s="413">
        <v>2950</v>
      </c>
      <c r="O13" s="413">
        <v>3710</v>
      </c>
      <c r="P13" s="413">
        <v>6660</v>
      </c>
      <c r="Q13" s="412">
        <v>4</v>
      </c>
      <c r="R13" s="413">
        <v>127</v>
      </c>
      <c r="S13" s="414">
        <v>206</v>
      </c>
      <c r="T13" s="413">
        <v>333</v>
      </c>
      <c r="U13" s="413">
        <v>150</v>
      </c>
      <c r="V13" s="413">
        <v>191</v>
      </c>
      <c r="W13" s="413">
        <v>341</v>
      </c>
      <c r="X13" s="413">
        <v>173</v>
      </c>
      <c r="Y13" s="413">
        <v>139</v>
      </c>
      <c r="Z13" s="413">
        <v>312</v>
      </c>
      <c r="AA13" s="413">
        <v>116</v>
      </c>
      <c r="AB13" s="413">
        <v>105</v>
      </c>
      <c r="AC13" s="413">
        <v>221</v>
      </c>
      <c r="AD13" s="413">
        <v>566</v>
      </c>
      <c r="AE13" s="413">
        <v>641</v>
      </c>
      <c r="AF13" s="413">
        <v>1207</v>
      </c>
      <c r="AG13" s="414">
        <f>N13+AD13</f>
        <v>3516</v>
      </c>
      <c r="AH13" s="414">
        <f>O13+AE13</f>
        <v>4351</v>
      </c>
      <c r="AI13" s="414">
        <f>P13+AF13</f>
        <v>7867</v>
      </c>
      <c r="AJ13" s="413">
        <v>0</v>
      </c>
      <c r="AK13" s="413">
        <v>0</v>
      </c>
      <c r="AL13" s="415">
        <v>0</v>
      </c>
      <c r="AM13" s="413">
        <f>AI13+AL13</f>
        <v>7867</v>
      </c>
    </row>
    <row r="14" spans="1:39" ht="23.25" customHeight="1" x14ac:dyDescent="0.2">
      <c r="A14" s="875" t="s">
        <v>496</v>
      </c>
      <c r="B14" s="877" t="s">
        <v>497</v>
      </c>
      <c r="C14" s="416" t="s">
        <v>1</v>
      </c>
      <c r="D14" s="417">
        <f t="shared" ref="D14:AL14" si="4">SUM(D15:D17)</f>
        <v>5</v>
      </c>
      <c r="E14" s="417">
        <f t="shared" si="4"/>
        <v>54</v>
      </c>
      <c r="F14" s="417">
        <f t="shared" si="4"/>
        <v>32</v>
      </c>
      <c r="G14" s="417">
        <f t="shared" si="4"/>
        <v>86</v>
      </c>
      <c r="H14" s="417">
        <f t="shared" si="4"/>
        <v>56</v>
      </c>
      <c r="I14" s="417">
        <f t="shared" si="4"/>
        <v>49</v>
      </c>
      <c r="J14" s="417">
        <f t="shared" si="4"/>
        <v>105</v>
      </c>
      <c r="K14" s="417">
        <f t="shared" si="4"/>
        <v>61</v>
      </c>
      <c r="L14" s="417">
        <f t="shared" si="4"/>
        <v>47</v>
      </c>
      <c r="M14" s="417">
        <f t="shared" si="4"/>
        <v>108</v>
      </c>
      <c r="N14" s="417">
        <f t="shared" si="4"/>
        <v>171</v>
      </c>
      <c r="O14" s="417">
        <f t="shared" si="4"/>
        <v>128</v>
      </c>
      <c r="P14" s="417">
        <f t="shared" si="4"/>
        <v>299</v>
      </c>
      <c r="Q14" s="417">
        <f t="shared" si="4"/>
        <v>5</v>
      </c>
      <c r="R14" s="417">
        <f t="shared" si="4"/>
        <v>38</v>
      </c>
      <c r="S14" s="418">
        <f t="shared" si="4"/>
        <v>27</v>
      </c>
      <c r="T14" s="417">
        <f t="shared" si="4"/>
        <v>65</v>
      </c>
      <c r="U14" s="417">
        <f t="shared" si="4"/>
        <v>39</v>
      </c>
      <c r="V14" s="417">
        <f t="shared" si="4"/>
        <v>33</v>
      </c>
      <c r="W14" s="417">
        <f t="shared" si="4"/>
        <v>72</v>
      </c>
      <c r="X14" s="417">
        <f t="shared" si="4"/>
        <v>56</v>
      </c>
      <c r="Y14" s="417">
        <f t="shared" si="4"/>
        <v>34</v>
      </c>
      <c r="Z14" s="417">
        <f t="shared" si="4"/>
        <v>90</v>
      </c>
      <c r="AA14" s="417">
        <f t="shared" si="4"/>
        <v>2</v>
      </c>
      <c r="AB14" s="417">
        <f t="shared" si="4"/>
        <v>4</v>
      </c>
      <c r="AC14" s="417">
        <f t="shared" si="4"/>
        <v>6</v>
      </c>
      <c r="AD14" s="417">
        <f t="shared" si="4"/>
        <v>135</v>
      </c>
      <c r="AE14" s="417">
        <f t="shared" si="4"/>
        <v>98</v>
      </c>
      <c r="AF14" s="417">
        <f t="shared" si="4"/>
        <v>233</v>
      </c>
      <c r="AG14" s="417">
        <f t="shared" si="4"/>
        <v>306</v>
      </c>
      <c r="AH14" s="417">
        <f t="shared" si="4"/>
        <v>226</v>
      </c>
      <c r="AI14" s="417">
        <f t="shared" si="4"/>
        <v>532</v>
      </c>
      <c r="AJ14" s="417">
        <f t="shared" si="4"/>
        <v>0</v>
      </c>
      <c r="AK14" s="417">
        <f t="shared" si="4"/>
        <v>0</v>
      </c>
      <c r="AL14" s="417">
        <f t="shared" si="4"/>
        <v>0</v>
      </c>
      <c r="AM14" s="417">
        <f t="shared" ref="AM14" si="5">SUM(AM15:AM17)</f>
        <v>532</v>
      </c>
    </row>
    <row r="15" spans="1:39" ht="23.25" customHeight="1" x14ac:dyDescent="0.2">
      <c r="A15" s="876"/>
      <c r="B15" s="878"/>
      <c r="C15" s="419" t="s">
        <v>498</v>
      </c>
      <c r="D15" s="420">
        <v>3</v>
      </c>
      <c r="E15" s="420">
        <v>35</v>
      </c>
      <c r="F15" s="420">
        <v>21</v>
      </c>
      <c r="G15" s="420">
        <v>56</v>
      </c>
      <c r="H15" s="420">
        <v>40</v>
      </c>
      <c r="I15" s="420">
        <v>17</v>
      </c>
      <c r="J15" s="420">
        <v>57</v>
      </c>
      <c r="K15" s="420">
        <v>43</v>
      </c>
      <c r="L15" s="420">
        <v>21</v>
      </c>
      <c r="M15" s="420">
        <v>64</v>
      </c>
      <c r="N15" s="420">
        <v>118</v>
      </c>
      <c r="O15" s="420">
        <v>59</v>
      </c>
      <c r="P15" s="420">
        <v>177</v>
      </c>
      <c r="Q15" s="420">
        <v>2</v>
      </c>
      <c r="R15" s="420">
        <v>10</v>
      </c>
      <c r="S15" s="420">
        <v>4</v>
      </c>
      <c r="T15" s="420">
        <v>14</v>
      </c>
      <c r="U15" s="420">
        <v>11</v>
      </c>
      <c r="V15" s="420">
        <v>3</v>
      </c>
      <c r="W15" s="420">
        <v>14</v>
      </c>
      <c r="X15" s="420">
        <v>20</v>
      </c>
      <c r="Y15" s="420">
        <v>12</v>
      </c>
      <c r="Z15" s="420">
        <v>32</v>
      </c>
      <c r="AA15" s="420">
        <v>0</v>
      </c>
      <c r="AB15" s="420">
        <v>0</v>
      </c>
      <c r="AC15" s="420">
        <v>0</v>
      </c>
      <c r="AD15" s="420">
        <v>41</v>
      </c>
      <c r="AE15" s="420">
        <v>19</v>
      </c>
      <c r="AF15" s="420">
        <v>60</v>
      </c>
      <c r="AG15" s="421">
        <f t="shared" ref="AG15:AI17" si="6">N15+AD15</f>
        <v>159</v>
      </c>
      <c r="AH15" s="421">
        <f t="shared" si="6"/>
        <v>78</v>
      </c>
      <c r="AI15" s="421">
        <f t="shared" si="6"/>
        <v>237</v>
      </c>
      <c r="AJ15" s="420">
        <v>0</v>
      </c>
      <c r="AK15" s="420">
        <v>0</v>
      </c>
      <c r="AL15" s="420">
        <v>0</v>
      </c>
      <c r="AM15" s="420">
        <f>AI15+AL15</f>
        <v>237</v>
      </c>
    </row>
    <row r="16" spans="1:39" ht="23.25" customHeight="1" x14ac:dyDescent="0.2">
      <c r="A16" s="876"/>
      <c r="B16" s="878"/>
      <c r="C16" s="419" t="s">
        <v>501</v>
      </c>
      <c r="D16" s="420">
        <v>2</v>
      </c>
      <c r="E16" s="420">
        <v>19</v>
      </c>
      <c r="F16" s="420">
        <v>11</v>
      </c>
      <c r="G16" s="420">
        <v>30</v>
      </c>
      <c r="H16" s="420">
        <v>16</v>
      </c>
      <c r="I16" s="420">
        <v>32</v>
      </c>
      <c r="J16" s="420">
        <v>48</v>
      </c>
      <c r="K16" s="420">
        <v>18</v>
      </c>
      <c r="L16" s="420">
        <v>26</v>
      </c>
      <c r="M16" s="420">
        <v>44</v>
      </c>
      <c r="N16" s="420">
        <v>53</v>
      </c>
      <c r="O16" s="420">
        <v>69</v>
      </c>
      <c r="P16" s="420">
        <v>122</v>
      </c>
      <c r="Q16" s="420">
        <v>0</v>
      </c>
      <c r="R16" s="420">
        <v>0</v>
      </c>
      <c r="S16" s="420">
        <v>0</v>
      </c>
      <c r="T16" s="420">
        <v>0</v>
      </c>
      <c r="U16" s="420">
        <v>0</v>
      </c>
      <c r="V16" s="420">
        <v>0</v>
      </c>
      <c r="W16" s="420">
        <v>0</v>
      </c>
      <c r="X16" s="420">
        <v>0</v>
      </c>
      <c r="Y16" s="420">
        <v>0</v>
      </c>
      <c r="Z16" s="420">
        <v>0</v>
      </c>
      <c r="AA16" s="420">
        <v>0</v>
      </c>
      <c r="AB16" s="420">
        <v>0</v>
      </c>
      <c r="AC16" s="420">
        <v>0</v>
      </c>
      <c r="AD16" s="420">
        <v>0</v>
      </c>
      <c r="AE16" s="420">
        <v>0</v>
      </c>
      <c r="AF16" s="420">
        <v>0</v>
      </c>
      <c r="AG16" s="421">
        <f t="shared" si="6"/>
        <v>53</v>
      </c>
      <c r="AH16" s="421">
        <f t="shared" si="6"/>
        <v>69</v>
      </c>
      <c r="AI16" s="421">
        <f t="shared" si="6"/>
        <v>122</v>
      </c>
      <c r="AJ16" s="420">
        <v>0</v>
      </c>
      <c r="AK16" s="420">
        <v>0</v>
      </c>
      <c r="AL16" s="420">
        <v>0</v>
      </c>
      <c r="AM16" s="420">
        <f>AI16+AL16</f>
        <v>122</v>
      </c>
    </row>
    <row r="17" spans="1:39" ht="23.25" customHeight="1" x14ac:dyDescent="0.2">
      <c r="A17" s="876"/>
      <c r="B17" s="878"/>
      <c r="C17" s="419" t="s">
        <v>509</v>
      </c>
      <c r="D17" s="420">
        <v>0</v>
      </c>
      <c r="E17" s="420">
        <v>0</v>
      </c>
      <c r="F17" s="420">
        <v>0</v>
      </c>
      <c r="G17" s="420">
        <v>0</v>
      </c>
      <c r="H17" s="420">
        <v>0</v>
      </c>
      <c r="I17" s="420">
        <v>0</v>
      </c>
      <c r="J17" s="420">
        <v>0</v>
      </c>
      <c r="K17" s="420">
        <v>0</v>
      </c>
      <c r="L17" s="420">
        <v>0</v>
      </c>
      <c r="M17" s="420">
        <v>0</v>
      </c>
      <c r="N17" s="420">
        <v>0</v>
      </c>
      <c r="O17" s="420">
        <v>0</v>
      </c>
      <c r="P17" s="420">
        <v>0</v>
      </c>
      <c r="Q17" s="420">
        <v>3</v>
      </c>
      <c r="R17" s="420">
        <v>28</v>
      </c>
      <c r="S17" s="420">
        <v>23</v>
      </c>
      <c r="T17" s="420">
        <v>51</v>
      </c>
      <c r="U17" s="420">
        <v>28</v>
      </c>
      <c r="V17" s="420">
        <v>30</v>
      </c>
      <c r="W17" s="420">
        <v>58</v>
      </c>
      <c r="X17" s="420">
        <v>36</v>
      </c>
      <c r="Y17" s="420">
        <v>22</v>
      </c>
      <c r="Z17" s="420">
        <v>58</v>
      </c>
      <c r="AA17" s="420">
        <v>2</v>
      </c>
      <c r="AB17" s="420">
        <v>4</v>
      </c>
      <c r="AC17" s="420">
        <v>6</v>
      </c>
      <c r="AD17" s="420">
        <v>94</v>
      </c>
      <c r="AE17" s="420">
        <v>79</v>
      </c>
      <c r="AF17" s="420">
        <v>173</v>
      </c>
      <c r="AG17" s="421">
        <f t="shared" si="6"/>
        <v>94</v>
      </c>
      <c r="AH17" s="421">
        <f t="shared" si="6"/>
        <v>79</v>
      </c>
      <c r="AI17" s="421">
        <f t="shared" si="6"/>
        <v>173</v>
      </c>
      <c r="AJ17" s="420">
        <v>0</v>
      </c>
      <c r="AK17" s="420">
        <v>0</v>
      </c>
      <c r="AL17" s="420">
        <v>0</v>
      </c>
      <c r="AM17" s="420">
        <f>AI17+AL17</f>
        <v>173</v>
      </c>
    </row>
    <row r="18" spans="1:39" ht="23.25" customHeight="1" x14ac:dyDescent="0.2">
      <c r="A18" s="876"/>
      <c r="B18" s="422" t="s">
        <v>571</v>
      </c>
      <c r="C18" s="545" t="s">
        <v>528</v>
      </c>
      <c r="D18" s="423">
        <v>1</v>
      </c>
      <c r="E18" s="423">
        <v>10</v>
      </c>
      <c r="F18" s="423">
        <v>27</v>
      </c>
      <c r="G18" s="423">
        <v>37</v>
      </c>
      <c r="H18" s="423">
        <v>14</v>
      </c>
      <c r="I18" s="423">
        <v>22</v>
      </c>
      <c r="J18" s="423">
        <v>36</v>
      </c>
      <c r="K18" s="423">
        <v>17</v>
      </c>
      <c r="L18" s="423">
        <v>20</v>
      </c>
      <c r="M18" s="423">
        <v>37</v>
      </c>
      <c r="N18" s="423">
        <v>41</v>
      </c>
      <c r="O18" s="423">
        <v>69</v>
      </c>
      <c r="P18" s="423">
        <v>110</v>
      </c>
      <c r="Q18" s="423">
        <v>0</v>
      </c>
      <c r="R18" s="423">
        <v>0</v>
      </c>
      <c r="S18" s="423">
        <v>0</v>
      </c>
      <c r="T18" s="424">
        <v>0</v>
      </c>
      <c r="U18" s="423">
        <v>0</v>
      </c>
      <c r="V18" s="423">
        <v>0</v>
      </c>
      <c r="W18" s="424">
        <v>0</v>
      </c>
      <c r="X18" s="423">
        <v>0</v>
      </c>
      <c r="Y18" s="423">
        <v>0</v>
      </c>
      <c r="Z18" s="424">
        <v>0</v>
      </c>
      <c r="AA18" s="423">
        <v>0</v>
      </c>
      <c r="AB18" s="423">
        <v>0</v>
      </c>
      <c r="AC18" s="424">
        <v>0</v>
      </c>
      <c r="AD18" s="423">
        <v>0</v>
      </c>
      <c r="AE18" s="423">
        <v>0</v>
      </c>
      <c r="AF18" s="423">
        <v>0</v>
      </c>
      <c r="AG18" s="424">
        <f>N18+AD18</f>
        <v>41</v>
      </c>
      <c r="AH18" s="424">
        <f>O18+AE18</f>
        <v>69</v>
      </c>
      <c r="AI18" s="424">
        <f>P18+AF18</f>
        <v>110</v>
      </c>
      <c r="AJ18" s="423">
        <v>0</v>
      </c>
      <c r="AK18" s="423">
        <v>0</v>
      </c>
      <c r="AL18" s="423">
        <v>0</v>
      </c>
      <c r="AM18" s="423">
        <f>AI18+AL18</f>
        <v>110</v>
      </c>
    </row>
    <row r="19" spans="1:39" ht="23.25" customHeight="1" x14ac:dyDescent="0.2">
      <c r="A19" s="876"/>
      <c r="B19" s="879" t="s">
        <v>534</v>
      </c>
      <c r="C19" s="425" t="s">
        <v>535</v>
      </c>
      <c r="D19" s="426">
        <f>SUM(D20:D22)</f>
        <v>4</v>
      </c>
      <c r="E19" s="426">
        <f t="shared" ref="E19:AM19" si="7">SUM(E20:E22)</f>
        <v>265</v>
      </c>
      <c r="F19" s="426">
        <f t="shared" si="7"/>
        <v>376</v>
      </c>
      <c r="G19" s="426">
        <f t="shared" si="7"/>
        <v>641</v>
      </c>
      <c r="H19" s="426">
        <f t="shared" si="7"/>
        <v>208</v>
      </c>
      <c r="I19" s="426">
        <f t="shared" si="7"/>
        <v>397</v>
      </c>
      <c r="J19" s="426">
        <f t="shared" si="7"/>
        <v>605</v>
      </c>
      <c r="K19" s="426">
        <f t="shared" si="7"/>
        <v>194</v>
      </c>
      <c r="L19" s="426">
        <f t="shared" si="7"/>
        <v>396</v>
      </c>
      <c r="M19" s="426">
        <f t="shared" si="7"/>
        <v>590</v>
      </c>
      <c r="N19" s="426">
        <f t="shared" si="7"/>
        <v>667</v>
      </c>
      <c r="O19" s="426">
        <f t="shared" si="7"/>
        <v>1169</v>
      </c>
      <c r="P19" s="426">
        <f t="shared" si="7"/>
        <v>1836</v>
      </c>
      <c r="Q19" s="426">
        <f t="shared" si="7"/>
        <v>0</v>
      </c>
      <c r="R19" s="426">
        <f t="shared" si="7"/>
        <v>0</v>
      </c>
      <c r="S19" s="426">
        <f t="shared" si="7"/>
        <v>0</v>
      </c>
      <c r="T19" s="426">
        <f t="shared" si="7"/>
        <v>0</v>
      </c>
      <c r="U19" s="426">
        <f t="shared" si="7"/>
        <v>0</v>
      </c>
      <c r="V19" s="426">
        <f t="shared" si="7"/>
        <v>0</v>
      </c>
      <c r="W19" s="426">
        <f t="shared" si="7"/>
        <v>0</v>
      </c>
      <c r="X19" s="426">
        <f t="shared" si="7"/>
        <v>0</v>
      </c>
      <c r="Y19" s="426">
        <f t="shared" si="7"/>
        <v>0</v>
      </c>
      <c r="Z19" s="426">
        <f t="shared" si="7"/>
        <v>0</v>
      </c>
      <c r="AA19" s="426">
        <f t="shared" si="7"/>
        <v>0</v>
      </c>
      <c r="AB19" s="426">
        <f t="shared" si="7"/>
        <v>0</v>
      </c>
      <c r="AC19" s="426">
        <f t="shared" si="7"/>
        <v>0</v>
      </c>
      <c r="AD19" s="426">
        <f t="shared" si="7"/>
        <v>0</v>
      </c>
      <c r="AE19" s="426">
        <f t="shared" si="7"/>
        <v>0</v>
      </c>
      <c r="AF19" s="426">
        <f t="shared" si="7"/>
        <v>0</v>
      </c>
      <c r="AG19" s="426">
        <f t="shared" si="7"/>
        <v>667</v>
      </c>
      <c r="AH19" s="426">
        <f t="shared" si="7"/>
        <v>1169</v>
      </c>
      <c r="AI19" s="426">
        <f t="shared" si="7"/>
        <v>1836</v>
      </c>
      <c r="AJ19" s="426">
        <f t="shared" si="7"/>
        <v>0</v>
      </c>
      <c r="AK19" s="426">
        <f t="shared" si="7"/>
        <v>0</v>
      </c>
      <c r="AL19" s="426">
        <f t="shared" si="7"/>
        <v>0</v>
      </c>
      <c r="AM19" s="426">
        <f t="shared" si="7"/>
        <v>1836</v>
      </c>
    </row>
    <row r="20" spans="1:39" ht="23.25" customHeight="1" x14ac:dyDescent="0.2">
      <c r="A20" s="876"/>
      <c r="B20" s="880"/>
      <c r="C20" s="419" t="s">
        <v>536</v>
      </c>
      <c r="D20" s="420">
        <v>2</v>
      </c>
      <c r="E20" s="420">
        <v>120</v>
      </c>
      <c r="F20" s="420">
        <v>200</v>
      </c>
      <c r="G20" s="420">
        <v>320</v>
      </c>
      <c r="H20" s="420">
        <v>89</v>
      </c>
      <c r="I20" s="420">
        <v>217</v>
      </c>
      <c r="J20" s="420">
        <v>306</v>
      </c>
      <c r="K20" s="420">
        <v>97</v>
      </c>
      <c r="L20" s="420">
        <v>201</v>
      </c>
      <c r="M20" s="420">
        <v>298</v>
      </c>
      <c r="N20" s="420">
        <v>306</v>
      </c>
      <c r="O20" s="420">
        <v>618</v>
      </c>
      <c r="P20" s="420">
        <v>924</v>
      </c>
      <c r="Q20" s="420">
        <v>0</v>
      </c>
      <c r="R20" s="420">
        <v>0</v>
      </c>
      <c r="S20" s="420">
        <v>0</v>
      </c>
      <c r="T20" s="421">
        <v>0</v>
      </c>
      <c r="U20" s="420">
        <v>0</v>
      </c>
      <c r="V20" s="420">
        <v>0</v>
      </c>
      <c r="W20" s="421">
        <v>0</v>
      </c>
      <c r="X20" s="420">
        <v>0</v>
      </c>
      <c r="Y20" s="420">
        <v>0</v>
      </c>
      <c r="Z20" s="421">
        <v>0</v>
      </c>
      <c r="AA20" s="420">
        <v>0</v>
      </c>
      <c r="AB20" s="420">
        <v>0</v>
      </c>
      <c r="AC20" s="421">
        <v>0</v>
      </c>
      <c r="AD20" s="420">
        <v>0</v>
      </c>
      <c r="AE20" s="420">
        <v>0</v>
      </c>
      <c r="AF20" s="420">
        <v>0</v>
      </c>
      <c r="AG20" s="421">
        <f t="shared" ref="AG20:AI21" si="8">N20+AD20</f>
        <v>306</v>
      </c>
      <c r="AH20" s="421">
        <f t="shared" si="8"/>
        <v>618</v>
      </c>
      <c r="AI20" s="421">
        <f t="shared" si="8"/>
        <v>924</v>
      </c>
      <c r="AJ20" s="420">
        <v>0</v>
      </c>
      <c r="AK20" s="420">
        <v>0</v>
      </c>
      <c r="AL20" s="420">
        <v>0</v>
      </c>
      <c r="AM20" s="420">
        <f t="shared" ref="AM20:AM25" si="9">AI20+AL20</f>
        <v>924</v>
      </c>
    </row>
    <row r="21" spans="1:39" ht="23.25" customHeight="1" x14ac:dyDescent="0.2">
      <c r="A21" s="876"/>
      <c r="B21" s="880"/>
      <c r="C21" s="419" t="s">
        <v>540</v>
      </c>
      <c r="D21" s="420">
        <v>1</v>
      </c>
      <c r="E21" s="420">
        <v>39</v>
      </c>
      <c r="F21" s="420">
        <v>41</v>
      </c>
      <c r="G21" s="420">
        <v>80</v>
      </c>
      <c r="H21" s="420">
        <v>27</v>
      </c>
      <c r="I21" s="420">
        <v>41</v>
      </c>
      <c r="J21" s="420">
        <v>68</v>
      </c>
      <c r="K21" s="420">
        <v>22</v>
      </c>
      <c r="L21" s="420">
        <v>45</v>
      </c>
      <c r="M21" s="420">
        <v>67</v>
      </c>
      <c r="N21" s="420">
        <v>88</v>
      </c>
      <c r="O21" s="420">
        <v>127</v>
      </c>
      <c r="P21" s="420">
        <v>215</v>
      </c>
      <c r="Q21" s="420">
        <v>0</v>
      </c>
      <c r="R21" s="420">
        <v>0</v>
      </c>
      <c r="S21" s="420">
        <v>0</v>
      </c>
      <c r="T21" s="421">
        <v>0</v>
      </c>
      <c r="U21" s="420">
        <v>0</v>
      </c>
      <c r="V21" s="420">
        <v>0</v>
      </c>
      <c r="W21" s="421">
        <v>0</v>
      </c>
      <c r="X21" s="420">
        <v>0</v>
      </c>
      <c r="Y21" s="420">
        <v>0</v>
      </c>
      <c r="Z21" s="421">
        <v>0</v>
      </c>
      <c r="AA21" s="420">
        <v>0</v>
      </c>
      <c r="AB21" s="420">
        <v>0</v>
      </c>
      <c r="AC21" s="421">
        <v>0</v>
      </c>
      <c r="AD21" s="420">
        <v>0</v>
      </c>
      <c r="AE21" s="420">
        <v>0</v>
      </c>
      <c r="AF21" s="420">
        <v>0</v>
      </c>
      <c r="AG21" s="421">
        <f t="shared" si="8"/>
        <v>88</v>
      </c>
      <c r="AH21" s="421">
        <f t="shared" si="8"/>
        <v>127</v>
      </c>
      <c r="AI21" s="421">
        <f t="shared" si="8"/>
        <v>215</v>
      </c>
      <c r="AJ21" s="420">
        <v>0</v>
      </c>
      <c r="AK21" s="420">
        <v>0</v>
      </c>
      <c r="AL21" s="420">
        <v>0</v>
      </c>
      <c r="AM21" s="420">
        <f t="shared" si="9"/>
        <v>215</v>
      </c>
    </row>
    <row r="22" spans="1:39" ht="23.25" customHeight="1" x14ac:dyDescent="0.2">
      <c r="A22" s="876"/>
      <c r="B22" s="881"/>
      <c r="C22" s="427" t="s">
        <v>541</v>
      </c>
      <c r="D22" s="420">
        <v>1</v>
      </c>
      <c r="E22" s="420">
        <v>106</v>
      </c>
      <c r="F22" s="420">
        <v>135</v>
      </c>
      <c r="G22" s="420">
        <v>241</v>
      </c>
      <c r="H22" s="420">
        <v>92</v>
      </c>
      <c r="I22" s="420">
        <v>139</v>
      </c>
      <c r="J22" s="420">
        <v>231</v>
      </c>
      <c r="K22" s="420">
        <v>75</v>
      </c>
      <c r="L22" s="420">
        <v>150</v>
      </c>
      <c r="M22" s="420">
        <v>225</v>
      </c>
      <c r="N22" s="420">
        <v>273</v>
      </c>
      <c r="O22" s="420">
        <v>424</v>
      </c>
      <c r="P22" s="420">
        <v>697</v>
      </c>
      <c r="Q22" s="420">
        <v>0</v>
      </c>
      <c r="R22" s="420">
        <v>0</v>
      </c>
      <c r="S22" s="420">
        <v>0</v>
      </c>
      <c r="T22" s="421">
        <v>0</v>
      </c>
      <c r="U22" s="420">
        <v>0</v>
      </c>
      <c r="V22" s="420">
        <v>0</v>
      </c>
      <c r="W22" s="421">
        <v>0</v>
      </c>
      <c r="X22" s="420">
        <v>0</v>
      </c>
      <c r="Y22" s="420">
        <v>0</v>
      </c>
      <c r="Z22" s="421">
        <v>0</v>
      </c>
      <c r="AA22" s="420">
        <v>0</v>
      </c>
      <c r="AB22" s="420">
        <v>0</v>
      </c>
      <c r="AC22" s="421">
        <v>0</v>
      </c>
      <c r="AD22" s="420">
        <v>0</v>
      </c>
      <c r="AE22" s="420">
        <v>0</v>
      </c>
      <c r="AF22" s="420">
        <v>0</v>
      </c>
      <c r="AG22" s="421">
        <f>N22+AD22</f>
        <v>273</v>
      </c>
      <c r="AH22" s="421">
        <f>O22+AE22</f>
        <v>424</v>
      </c>
      <c r="AI22" s="421">
        <f>P22+AF22</f>
        <v>697</v>
      </c>
      <c r="AJ22" s="420">
        <v>0</v>
      </c>
      <c r="AK22" s="420">
        <v>0</v>
      </c>
      <c r="AL22" s="420">
        <v>0</v>
      </c>
      <c r="AM22" s="420">
        <f t="shared" si="9"/>
        <v>697</v>
      </c>
    </row>
    <row r="23" spans="1:39" ht="23.25" customHeight="1" x14ac:dyDescent="0.2">
      <c r="A23" s="876"/>
      <c r="B23" s="548" t="s">
        <v>572</v>
      </c>
      <c r="C23" s="419" t="s">
        <v>552</v>
      </c>
      <c r="D23" s="423">
        <v>1</v>
      </c>
      <c r="E23" s="423">
        <v>15</v>
      </c>
      <c r="F23" s="423">
        <v>25</v>
      </c>
      <c r="G23" s="423">
        <v>40</v>
      </c>
      <c r="H23" s="423">
        <v>12</v>
      </c>
      <c r="I23" s="423">
        <v>24</v>
      </c>
      <c r="J23" s="423">
        <v>36</v>
      </c>
      <c r="K23" s="423">
        <v>15</v>
      </c>
      <c r="L23" s="423">
        <v>16</v>
      </c>
      <c r="M23" s="423">
        <v>31</v>
      </c>
      <c r="N23" s="423">
        <v>42</v>
      </c>
      <c r="O23" s="423">
        <v>65</v>
      </c>
      <c r="P23" s="423">
        <v>107</v>
      </c>
      <c r="Q23" s="423">
        <v>0</v>
      </c>
      <c r="R23" s="423">
        <v>0</v>
      </c>
      <c r="S23" s="423">
        <v>0</v>
      </c>
      <c r="T23" s="424">
        <v>0</v>
      </c>
      <c r="U23" s="423">
        <v>0</v>
      </c>
      <c r="V23" s="423">
        <v>0</v>
      </c>
      <c r="W23" s="424">
        <v>0</v>
      </c>
      <c r="X23" s="423">
        <v>0</v>
      </c>
      <c r="Y23" s="423">
        <v>0</v>
      </c>
      <c r="Z23" s="424">
        <v>0</v>
      </c>
      <c r="AA23" s="423">
        <v>0</v>
      </c>
      <c r="AB23" s="423">
        <v>0</v>
      </c>
      <c r="AC23" s="424">
        <v>0</v>
      </c>
      <c r="AD23" s="423">
        <v>0</v>
      </c>
      <c r="AE23" s="423">
        <v>0</v>
      </c>
      <c r="AF23" s="423">
        <v>0</v>
      </c>
      <c r="AG23" s="424">
        <f t="shared" ref="AG23:AI25" si="10">N23+AD23</f>
        <v>42</v>
      </c>
      <c r="AH23" s="424">
        <f t="shared" si="10"/>
        <v>65</v>
      </c>
      <c r="AI23" s="424">
        <f t="shared" si="10"/>
        <v>107</v>
      </c>
      <c r="AJ23" s="423">
        <v>0</v>
      </c>
      <c r="AK23" s="423">
        <v>0</v>
      </c>
      <c r="AL23" s="423">
        <v>0</v>
      </c>
      <c r="AM23" s="423">
        <f t="shared" si="9"/>
        <v>107</v>
      </c>
    </row>
    <row r="24" spans="1:39" ht="24" customHeight="1" x14ac:dyDescent="0.2">
      <c r="A24" s="889" t="s">
        <v>608</v>
      </c>
      <c r="B24" s="890"/>
      <c r="C24" s="891"/>
      <c r="D24" s="503">
        <v>1</v>
      </c>
      <c r="E24" s="503">
        <v>54</v>
      </c>
      <c r="F24" s="505">
        <v>26</v>
      </c>
      <c r="G24" s="503">
        <v>80</v>
      </c>
      <c r="H24" s="503">
        <v>0</v>
      </c>
      <c r="I24" s="503">
        <v>0</v>
      </c>
      <c r="J24" s="503">
        <v>0</v>
      </c>
      <c r="K24" s="503">
        <v>0</v>
      </c>
      <c r="L24" s="503">
        <v>0</v>
      </c>
      <c r="M24" s="503">
        <v>0</v>
      </c>
      <c r="N24" s="503">
        <v>54</v>
      </c>
      <c r="O24" s="503">
        <v>26</v>
      </c>
      <c r="P24" s="503">
        <v>80</v>
      </c>
      <c r="Q24" s="503">
        <v>0</v>
      </c>
      <c r="R24" s="503">
        <v>0</v>
      </c>
      <c r="S24" s="503">
        <v>0</v>
      </c>
      <c r="T24" s="503">
        <v>0</v>
      </c>
      <c r="U24" s="503">
        <v>0</v>
      </c>
      <c r="V24" s="503">
        <v>0</v>
      </c>
      <c r="W24" s="503">
        <v>0</v>
      </c>
      <c r="X24" s="503">
        <v>0</v>
      </c>
      <c r="Y24" s="503">
        <v>0</v>
      </c>
      <c r="Z24" s="503">
        <v>0</v>
      </c>
      <c r="AA24" s="503">
        <v>0</v>
      </c>
      <c r="AB24" s="503">
        <v>0</v>
      </c>
      <c r="AC24" s="503">
        <v>0</v>
      </c>
      <c r="AD24" s="503">
        <v>0</v>
      </c>
      <c r="AE24" s="503">
        <v>0</v>
      </c>
      <c r="AF24" s="503">
        <v>0</v>
      </c>
      <c r="AG24" s="503">
        <f>N24+AD24</f>
        <v>54</v>
      </c>
      <c r="AH24" s="503">
        <f t="shared" si="10"/>
        <v>26</v>
      </c>
      <c r="AI24" s="503">
        <f t="shared" si="10"/>
        <v>80</v>
      </c>
      <c r="AJ24" s="503">
        <v>0</v>
      </c>
      <c r="AK24" s="503">
        <v>0</v>
      </c>
      <c r="AL24" s="503">
        <v>0</v>
      </c>
      <c r="AM24" s="503">
        <f t="shared" si="9"/>
        <v>80</v>
      </c>
    </row>
    <row r="25" spans="1:39" ht="23.25" customHeight="1" x14ac:dyDescent="0.2">
      <c r="A25" s="852" t="s">
        <v>364</v>
      </c>
      <c r="B25" s="853"/>
      <c r="C25" s="854"/>
      <c r="D25" s="428">
        <v>2</v>
      </c>
      <c r="E25" s="423">
        <v>32</v>
      </c>
      <c r="F25" s="428">
        <v>32</v>
      </c>
      <c r="G25" s="428">
        <v>64</v>
      </c>
      <c r="H25" s="428">
        <v>22</v>
      </c>
      <c r="I25" s="428">
        <v>26</v>
      </c>
      <c r="J25" s="428">
        <v>48</v>
      </c>
      <c r="K25" s="428">
        <v>8</v>
      </c>
      <c r="L25" s="428">
        <v>7</v>
      </c>
      <c r="M25" s="428">
        <v>15</v>
      </c>
      <c r="N25" s="428">
        <v>62</v>
      </c>
      <c r="O25" s="428">
        <v>65</v>
      </c>
      <c r="P25" s="428">
        <v>127</v>
      </c>
      <c r="Q25" s="428">
        <v>0</v>
      </c>
      <c r="R25" s="428">
        <v>0</v>
      </c>
      <c r="S25" s="428">
        <v>0</v>
      </c>
      <c r="T25" s="428">
        <v>0</v>
      </c>
      <c r="U25" s="428">
        <v>0</v>
      </c>
      <c r="V25" s="428">
        <v>0</v>
      </c>
      <c r="W25" s="428">
        <v>0</v>
      </c>
      <c r="X25" s="428">
        <v>0</v>
      </c>
      <c r="Y25" s="428">
        <v>0</v>
      </c>
      <c r="Z25" s="428">
        <v>0</v>
      </c>
      <c r="AA25" s="428">
        <v>0</v>
      </c>
      <c r="AB25" s="428">
        <v>0</v>
      </c>
      <c r="AC25" s="428">
        <v>0</v>
      </c>
      <c r="AD25" s="428">
        <v>0</v>
      </c>
      <c r="AE25" s="428">
        <v>0</v>
      </c>
      <c r="AF25" s="428">
        <v>0</v>
      </c>
      <c r="AG25" s="428">
        <f>N25+AD25</f>
        <v>62</v>
      </c>
      <c r="AH25" s="428">
        <f t="shared" si="10"/>
        <v>65</v>
      </c>
      <c r="AI25" s="428">
        <f t="shared" si="10"/>
        <v>127</v>
      </c>
      <c r="AJ25" s="428">
        <v>0</v>
      </c>
      <c r="AK25" s="428">
        <v>0</v>
      </c>
      <c r="AL25" s="428">
        <v>0</v>
      </c>
      <c r="AM25" s="428">
        <f t="shared" si="9"/>
        <v>127</v>
      </c>
    </row>
    <row r="26" spans="1:39" ht="23.25" customHeight="1" x14ac:dyDescent="0.2">
      <c r="A26" s="340" t="s">
        <v>568</v>
      </c>
      <c r="B26" s="341" t="s">
        <v>365</v>
      </c>
      <c r="C26" s="342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 t="s">
        <v>569</v>
      </c>
      <c r="AE26" s="341"/>
      <c r="AF26" s="341"/>
      <c r="AG26" s="341"/>
      <c r="AH26" s="341"/>
      <c r="AI26" s="341"/>
      <c r="AJ26" s="341"/>
      <c r="AK26" s="341"/>
      <c r="AL26" s="341"/>
      <c r="AM26" s="343"/>
    </row>
    <row r="27" spans="1:39" ht="19.5" x14ac:dyDescent="0.2">
      <c r="A27" s="340"/>
      <c r="B27" s="341"/>
      <c r="C27" s="342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3"/>
    </row>
    <row r="28" spans="1:39" ht="19.5" x14ac:dyDescent="0.2">
      <c r="A28" s="340"/>
      <c r="B28" s="341"/>
      <c r="C28" s="342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3"/>
    </row>
    <row r="29" spans="1:39" ht="19.5" x14ac:dyDescent="0.2">
      <c r="A29" s="344"/>
      <c r="B29" s="344"/>
      <c r="C29" s="345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</row>
    <row r="30" spans="1:39" ht="28.5" x14ac:dyDescent="0.2">
      <c r="A30" s="156" t="s">
        <v>610</v>
      </c>
      <c r="B30" s="157"/>
      <c r="C30" s="339"/>
      <c r="D30" s="158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</row>
    <row r="31" spans="1:39" ht="19.5" customHeight="1" x14ac:dyDescent="0.2">
      <c r="A31" s="898" t="s">
        <v>348</v>
      </c>
      <c r="B31" s="899"/>
      <c r="C31" s="883" t="s">
        <v>349</v>
      </c>
      <c r="D31" s="882" t="s">
        <v>350</v>
      </c>
      <c r="E31" s="874"/>
      <c r="F31" s="874"/>
      <c r="G31" s="874"/>
      <c r="H31" s="874"/>
      <c r="I31" s="874"/>
      <c r="J31" s="874"/>
      <c r="K31" s="874"/>
      <c r="L31" s="874"/>
      <c r="M31" s="874"/>
      <c r="N31" s="874"/>
      <c r="O31" s="874"/>
      <c r="P31" s="874"/>
      <c r="Q31" s="874" t="s">
        <v>351</v>
      </c>
      <c r="R31" s="874"/>
      <c r="S31" s="874"/>
      <c r="T31" s="874"/>
      <c r="U31" s="874"/>
      <c r="V31" s="874"/>
      <c r="W31" s="874"/>
      <c r="X31" s="874"/>
      <c r="Y31" s="874"/>
      <c r="Z31" s="874"/>
      <c r="AA31" s="874"/>
      <c r="AB31" s="874"/>
      <c r="AC31" s="874"/>
      <c r="AD31" s="874"/>
      <c r="AE31" s="874"/>
      <c r="AF31" s="874"/>
      <c r="AG31" s="900" t="s">
        <v>495</v>
      </c>
      <c r="AH31" s="900"/>
      <c r="AI31" s="900"/>
      <c r="AJ31" s="901" t="s">
        <v>352</v>
      </c>
      <c r="AK31" s="902"/>
      <c r="AL31" s="903"/>
      <c r="AM31" s="838" t="s">
        <v>353</v>
      </c>
    </row>
    <row r="32" spans="1:39" ht="8.25" customHeight="1" x14ac:dyDescent="0.2">
      <c r="A32" s="824"/>
      <c r="B32" s="825"/>
      <c r="C32" s="829"/>
      <c r="D32" s="839" t="s">
        <v>361</v>
      </c>
      <c r="E32" s="874" t="s">
        <v>354</v>
      </c>
      <c r="F32" s="874"/>
      <c r="G32" s="874"/>
      <c r="H32" s="838" t="s">
        <v>355</v>
      </c>
      <c r="I32" s="838"/>
      <c r="J32" s="838"/>
      <c r="K32" s="874" t="s">
        <v>356</v>
      </c>
      <c r="L32" s="874"/>
      <c r="M32" s="874"/>
      <c r="N32" s="838" t="s">
        <v>357</v>
      </c>
      <c r="O32" s="838"/>
      <c r="P32" s="838"/>
      <c r="Q32" s="910" t="s">
        <v>361</v>
      </c>
      <c r="R32" s="838" t="s">
        <v>354</v>
      </c>
      <c r="S32" s="838"/>
      <c r="T32" s="838"/>
      <c r="U32" s="838" t="s">
        <v>358</v>
      </c>
      <c r="V32" s="838"/>
      <c r="W32" s="838"/>
      <c r="X32" s="838" t="s">
        <v>359</v>
      </c>
      <c r="Y32" s="838"/>
      <c r="Z32" s="838"/>
      <c r="AA32" s="874" t="s">
        <v>360</v>
      </c>
      <c r="AB32" s="874"/>
      <c r="AC32" s="874"/>
      <c r="AD32" s="838" t="s">
        <v>357</v>
      </c>
      <c r="AE32" s="838"/>
      <c r="AF32" s="838"/>
      <c r="AG32" s="834"/>
      <c r="AH32" s="834"/>
      <c r="AI32" s="834"/>
      <c r="AJ32" s="904"/>
      <c r="AK32" s="905"/>
      <c r="AL32" s="906"/>
      <c r="AM32" s="836"/>
    </row>
    <row r="33" spans="1:39" ht="8.25" customHeight="1" x14ac:dyDescent="0.2">
      <c r="A33" s="824"/>
      <c r="B33" s="825"/>
      <c r="C33" s="829"/>
      <c r="D33" s="840"/>
      <c r="E33" s="836"/>
      <c r="F33" s="836"/>
      <c r="G33" s="836"/>
      <c r="H33" s="836"/>
      <c r="I33" s="836"/>
      <c r="J33" s="836"/>
      <c r="K33" s="836"/>
      <c r="L33" s="836"/>
      <c r="M33" s="836"/>
      <c r="N33" s="836"/>
      <c r="O33" s="836"/>
      <c r="P33" s="836"/>
      <c r="Q33" s="844"/>
      <c r="R33" s="836"/>
      <c r="S33" s="836"/>
      <c r="T33" s="836"/>
      <c r="U33" s="836"/>
      <c r="V33" s="836"/>
      <c r="W33" s="836"/>
      <c r="X33" s="836"/>
      <c r="Y33" s="836"/>
      <c r="Z33" s="836"/>
      <c r="AA33" s="836"/>
      <c r="AB33" s="836"/>
      <c r="AC33" s="836"/>
      <c r="AD33" s="836"/>
      <c r="AE33" s="836"/>
      <c r="AF33" s="836"/>
      <c r="AG33" s="834"/>
      <c r="AH33" s="834"/>
      <c r="AI33" s="834"/>
      <c r="AJ33" s="904"/>
      <c r="AK33" s="905"/>
      <c r="AL33" s="906"/>
      <c r="AM33" s="836"/>
    </row>
    <row r="34" spans="1:39" ht="8.25" customHeight="1" x14ac:dyDescent="0.2">
      <c r="A34" s="824"/>
      <c r="B34" s="825"/>
      <c r="C34" s="829"/>
      <c r="D34" s="840"/>
      <c r="E34" s="836"/>
      <c r="F34" s="836"/>
      <c r="G34" s="836"/>
      <c r="H34" s="836"/>
      <c r="I34" s="836"/>
      <c r="J34" s="836"/>
      <c r="K34" s="836"/>
      <c r="L34" s="836"/>
      <c r="M34" s="836"/>
      <c r="N34" s="836"/>
      <c r="O34" s="836"/>
      <c r="P34" s="836"/>
      <c r="Q34" s="844"/>
      <c r="R34" s="842"/>
      <c r="S34" s="842"/>
      <c r="T34" s="842"/>
      <c r="U34" s="842"/>
      <c r="V34" s="842"/>
      <c r="W34" s="842"/>
      <c r="X34" s="842"/>
      <c r="Y34" s="842"/>
      <c r="Z34" s="842"/>
      <c r="AA34" s="842"/>
      <c r="AB34" s="842"/>
      <c r="AC34" s="842"/>
      <c r="AD34" s="842"/>
      <c r="AE34" s="842"/>
      <c r="AF34" s="842"/>
      <c r="AG34" s="835"/>
      <c r="AH34" s="835"/>
      <c r="AI34" s="835"/>
      <c r="AJ34" s="907"/>
      <c r="AK34" s="908"/>
      <c r="AL34" s="909"/>
      <c r="AM34" s="836"/>
    </row>
    <row r="35" spans="1:39" ht="8.25" customHeight="1" x14ac:dyDescent="0.2">
      <c r="A35" s="824"/>
      <c r="B35" s="825"/>
      <c r="C35" s="829"/>
      <c r="D35" s="840"/>
      <c r="E35" s="874" t="s">
        <v>138</v>
      </c>
      <c r="F35" s="838" t="s">
        <v>139</v>
      </c>
      <c r="G35" s="874" t="s">
        <v>362</v>
      </c>
      <c r="H35" s="874" t="s">
        <v>138</v>
      </c>
      <c r="I35" s="838" t="s">
        <v>139</v>
      </c>
      <c r="J35" s="874" t="s">
        <v>362</v>
      </c>
      <c r="K35" s="874" t="s">
        <v>138</v>
      </c>
      <c r="L35" s="838" t="s">
        <v>139</v>
      </c>
      <c r="M35" s="874" t="s">
        <v>362</v>
      </c>
      <c r="N35" s="874" t="s">
        <v>138</v>
      </c>
      <c r="O35" s="838" t="s">
        <v>139</v>
      </c>
      <c r="P35" s="874" t="s">
        <v>362</v>
      </c>
      <c r="Q35" s="844"/>
      <c r="R35" s="838" t="s">
        <v>138</v>
      </c>
      <c r="S35" s="838" t="s">
        <v>139</v>
      </c>
      <c r="T35" s="838" t="s">
        <v>1</v>
      </c>
      <c r="U35" s="838" t="s">
        <v>138</v>
      </c>
      <c r="V35" s="838" t="s">
        <v>139</v>
      </c>
      <c r="W35" s="838" t="s">
        <v>1</v>
      </c>
      <c r="X35" s="838" t="s">
        <v>138</v>
      </c>
      <c r="Y35" s="838" t="s">
        <v>139</v>
      </c>
      <c r="Z35" s="838" t="s">
        <v>1</v>
      </c>
      <c r="AA35" s="838" t="s">
        <v>138</v>
      </c>
      <c r="AB35" s="838" t="s">
        <v>139</v>
      </c>
      <c r="AC35" s="838" t="s">
        <v>1</v>
      </c>
      <c r="AD35" s="838" t="s">
        <v>138</v>
      </c>
      <c r="AE35" s="838" t="s">
        <v>139</v>
      </c>
      <c r="AF35" s="838" t="s">
        <v>1</v>
      </c>
      <c r="AG35" s="838" t="s">
        <v>138</v>
      </c>
      <c r="AH35" s="838" t="s">
        <v>139</v>
      </c>
      <c r="AI35" s="838" t="s">
        <v>1</v>
      </c>
      <c r="AJ35" s="874" t="s">
        <v>138</v>
      </c>
      <c r="AK35" s="874" t="s">
        <v>139</v>
      </c>
      <c r="AL35" s="874" t="s">
        <v>1</v>
      </c>
      <c r="AM35" s="836"/>
    </row>
    <row r="36" spans="1:39" ht="8.25" customHeight="1" x14ac:dyDescent="0.2">
      <c r="A36" s="824"/>
      <c r="B36" s="825"/>
      <c r="C36" s="829"/>
      <c r="D36" s="840"/>
      <c r="E36" s="836"/>
      <c r="F36" s="836"/>
      <c r="G36" s="836"/>
      <c r="H36" s="836"/>
      <c r="I36" s="836"/>
      <c r="J36" s="836"/>
      <c r="K36" s="836"/>
      <c r="L36" s="836"/>
      <c r="M36" s="836"/>
      <c r="N36" s="836"/>
      <c r="O36" s="836"/>
      <c r="P36" s="836"/>
      <c r="Q36" s="844"/>
      <c r="R36" s="836"/>
      <c r="S36" s="836"/>
      <c r="T36" s="836"/>
      <c r="U36" s="836"/>
      <c r="V36" s="836"/>
      <c r="W36" s="836"/>
      <c r="X36" s="836"/>
      <c r="Y36" s="836"/>
      <c r="Z36" s="836"/>
      <c r="AA36" s="836"/>
      <c r="AB36" s="836"/>
      <c r="AC36" s="836"/>
      <c r="AD36" s="836"/>
      <c r="AE36" s="836"/>
      <c r="AF36" s="836"/>
      <c r="AG36" s="836"/>
      <c r="AH36" s="836"/>
      <c r="AI36" s="836"/>
      <c r="AJ36" s="836"/>
      <c r="AK36" s="836"/>
      <c r="AL36" s="836"/>
      <c r="AM36" s="836"/>
    </row>
    <row r="37" spans="1:39" ht="8.25" customHeight="1" x14ac:dyDescent="0.2">
      <c r="A37" s="826"/>
      <c r="B37" s="827"/>
      <c r="C37" s="830"/>
      <c r="D37" s="841"/>
      <c r="E37" s="837"/>
      <c r="F37" s="837"/>
      <c r="G37" s="837"/>
      <c r="H37" s="837"/>
      <c r="I37" s="837"/>
      <c r="J37" s="837"/>
      <c r="K37" s="837"/>
      <c r="L37" s="837"/>
      <c r="M37" s="837"/>
      <c r="N37" s="837"/>
      <c r="O37" s="837"/>
      <c r="P37" s="837"/>
      <c r="Q37" s="845"/>
      <c r="R37" s="837"/>
      <c r="S37" s="837"/>
      <c r="T37" s="837"/>
      <c r="U37" s="837"/>
      <c r="V37" s="837"/>
      <c r="W37" s="837"/>
      <c r="X37" s="837"/>
      <c r="Y37" s="837"/>
      <c r="Z37" s="837"/>
      <c r="AA37" s="837"/>
      <c r="AB37" s="837"/>
      <c r="AC37" s="837"/>
      <c r="AD37" s="837"/>
      <c r="AE37" s="837"/>
      <c r="AF37" s="837"/>
      <c r="AG37" s="837"/>
      <c r="AH37" s="837"/>
      <c r="AI37" s="837"/>
      <c r="AJ37" s="837"/>
      <c r="AK37" s="837"/>
      <c r="AL37" s="837"/>
      <c r="AM37" s="837"/>
    </row>
    <row r="38" spans="1:39" ht="54.75" customHeight="1" x14ac:dyDescent="0.2">
      <c r="A38" s="895" t="s">
        <v>217</v>
      </c>
      <c r="B38" s="896"/>
      <c r="C38" s="897"/>
      <c r="D38" s="412">
        <v>50</v>
      </c>
      <c r="E38" s="412">
        <f>E39+E40+E41+E45+E46+E50+E51+E52+E53+E54</f>
        <v>5231</v>
      </c>
      <c r="F38" s="412">
        <f t="shared" ref="F38:AM38" si="11">F39+F40+F41+F45+F46+F50+F51+F52+F53+F54</f>
        <v>5183</v>
      </c>
      <c r="G38" s="412">
        <f t="shared" si="11"/>
        <v>10414</v>
      </c>
      <c r="H38" s="412">
        <f t="shared" si="11"/>
        <v>5005</v>
      </c>
      <c r="I38" s="412">
        <f t="shared" si="11"/>
        <v>4805</v>
      </c>
      <c r="J38" s="412">
        <f t="shared" si="11"/>
        <v>9810</v>
      </c>
      <c r="K38" s="412">
        <f t="shared" si="11"/>
        <v>4888</v>
      </c>
      <c r="L38" s="412">
        <f t="shared" si="11"/>
        <v>4982</v>
      </c>
      <c r="M38" s="412">
        <f t="shared" si="11"/>
        <v>9870</v>
      </c>
      <c r="N38" s="412">
        <f t="shared" si="11"/>
        <v>15124</v>
      </c>
      <c r="O38" s="412">
        <f t="shared" si="11"/>
        <v>14970</v>
      </c>
      <c r="P38" s="412">
        <f t="shared" si="11"/>
        <v>30094</v>
      </c>
      <c r="Q38" s="412">
        <f t="shared" si="11"/>
        <v>0</v>
      </c>
      <c r="R38" s="412">
        <f t="shared" si="11"/>
        <v>0</v>
      </c>
      <c r="S38" s="412">
        <f t="shared" si="11"/>
        <v>0</v>
      </c>
      <c r="T38" s="412">
        <f t="shared" si="11"/>
        <v>0</v>
      </c>
      <c r="U38" s="412">
        <f t="shared" si="11"/>
        <v>0</v>
      </c>
      <c r="V38" s="412">
        <f t="shared" si="11"/>
        <v>0</v>
      </c>
      <c r="W38" s="412">
        <f t="shared" si="11"/>
        <v>0</v>
      </c>
      <c r="X38" s="412">
        <f t="shared" si="11"/>
        <v>0</v>
      </c>
      <c r="Y38" s="412">
        <f t="shared" si="11"/>
        <v>0</v>
      </c>
      <c r="Z38" s="412">
        <f t="shared" si="11"/>
        <v>0</v>
      </c>
      <c r="AA38" s="412">
        <f t="shared" si="11"/>
        <v>0</v>
      </c>
      <c r="AB38" s="412">
        <f t="shared" si="11"/>
        <v>0</v>
      </c>
      <c r="AC38" s="412">
        <f t="shared" si="11"/>
        <v>0</v>
      </c>
      <c r="AD38" s="412">
        <f t="shared" si="11"/>
        <v>0</v>
      </c>
      <c r="AE38" s="412">
        <f t="shared" si="11"/>
        <v>0</v>
      </c>
      <c r="AF38" s="412">
        <f t="shared" si="11"/>
        <v>0</v>
      </c>
      <c r="AG38" s="412">
        <f t="shared" si="11"/>
        <v>15124</v>
      </c>
      <c r="AH38" s="412">
        <f t="shared" si="11"/>
        <v>14970</v>
      </c>
      <c r="AI38" s="412">
        <f t="shared" si="11"/>
        <v>30094</v>
      </c>
      <c r="AJ38" s="412">
        <f t="shared" si="11"/>
        <v>0</v>
      </c>
      <c r="AK38" s="412">
        <f t="shared" si="11"/>
        <v>0</v>
      </c>
      <c r="AL38" s="412">
        <f t="shared" si="11"/>
        <v>0</v>
      </c>
      <c r="AM38" s="412">
        <f t="shared" si="11"/>
        <v>30094</v>
      </c>
    </row>
    <row r="39" spans="1:39" ht="24" customHeight="1" x14ac:dyDescent="0.2">
      <c r="A39" s="892" t="s">
        <v>363</v>
      </c>
      <c r="B39" s="893"/>
      <c r="C39" s="894"/>
      <c r="D39" s="412">
        <v>48</v>
      </c>
      <c r="E39" s="413">
        <v>4998</v>
      </c>
      <c r="F39" s="412">
        <v>4693</v>
      </c>
      <c r="G39" s="413">
        <v>9691</v>
      </c>
      <c r="H39" s="413">
        <v>4748</v>
      </c>
      <c r="I39" s="413">
        <v>4316</v>
      </c>
      <c r="J39" s="413">
        <v>9064</v>
      </c>
      <c r="K39" s="413">
        <v>4606</v>
      </c>
      <c r="L39" s="413">
        <v>4421</v>
      </c>
      <c r="M39" s="413">
        <v>9027</v>
      </c>
      <c r="N39" s="413">
        <v>14352</v>
      </c>
      <c r="O39" s="413">
        <v>13430</v>
      </c>
      <c r="P39" s="413">
        <v>27782</v>
      </c>
      <c r="Q39" s="412">
        <v>0</v>
      </c>
      <c r="R39" s="413">
        <v>0</v>
      </c>
      <c r="S39" s="414">
        <v>0</v>
      </c>
      <c r="T39" s="413">
        <v>0</v>
      </c>
      <c r="U39" s="413">
        <v>0</v>
      </c>
      <c r="V39" s="413">
        <v>0</v>
      </c>
      <c r="W39" s="413">
        <v>0</v>
      </c>
      <c r="X39" s="413">
        <v>0</v>
      </c>
      <c r="Y39" s="413">
        <v>0</v>
      </c>
      <c r="Z39" s="413">
        <v>0</v>
      </c>
      <c r="AA39" s="413">
        <v>0</v>
      </c>
      <c r="AB39" s="413">
        <v>0</v>
      </c>
      <c r="AC39" s="413">
        <v>0</v>
      </c>
      <c r="AD39" s="413">
        <v>0</v>
      </c>
      <c r="AE39" s="413">
        <v>0</v>
      </c>
      <c r="AF39" s="413">
        <v>0</v>
      </c>
      <c r="AG39" s="414">
        <f t="shared" ref="AG39:AI40" si="12">N39+AD39</f>
        <v>14352</v>
      </c>
      <c r="AH39" s="414">
        <f t="shared" si="12"/>
        <v>13430</v>
      </c>
      <c r="AI39" s="414">
        <f t="shared" si="12"/>
        <v>27782</v>
      </c>
      <c r="AJ39" s="413">
        <v>0</v>
      </c>
      <c r="AK39" s="413">
        <v>0</v>
      </c>
      <c r="AL39" s="415">
        <v>0</v>
      </c>
      <c r="AM39" s="413">
        <f>AI39+AL39</f>
        <v>27782</v>
      </c>
    </row>
    <row r="40" spans="1:39" ht="24" customHeight="1" x14ac:dyDescent="0.2">
      <c r="A40" s="856" t="s">
        <v>496</v>
      </c>
      <c r="B40" s="547" t="s">
        <v>573</v>
      </c>
      <c r="C40" s="419" t="s">
        <v>498</v>
      </c>
      <c r="D40" s="420">
        <v>1</v>
      </c>
      <c r="E40" s="420">
        <v>18</v>
      </c>
      <c r="F40" s="420">
        <v>14</v>
      </c>
      <c r="G40" s="420">
        <v>32</v>
      </c>
      <c r="H40" s="420">
        <v>25</v>
      </c>
      <c r="I40" s="420">
        <v>11</v>
      </c>
      <c r="J40" s="420">
        <v>36</v>
      </c>
      <c r="K40" s="420">
        <v>29</v>
      </c>
      <c r="L40" s="420">
        <v>18</v>
      </c>
      <c r="M40" s="420">
        <v>47</v>
      </c>
      <c r="N40" s="420">
        <v>72</v>
      </c>
      <c r="O40" s="420">
        <v>43</v>
      </c>
      <c r="P40" s="420">
        <v>115</v>
      </c>
      <c r="Q40" s="429">
        <v>0</v>
      </c>
      <c r="R40" s="420">
        <v>0</v>
      </c>
      <c r="S40" s="420">
        <v>0</v>
      </c>
      <c r="T40" s="420">
        <v>0</v>
      </c>
      <c r="U40" s="420">
        <v>0</v>
      </c>
      <c r="V40" s="420">
        <v>0</v>
      </c>
      <c r="W40" s="420">
        <v>0</v>
      </c>
      <c r="X40" s="420">
        <v>0</v>
      </c>
      <c r="Y40" s="420">
        <v>0</v>
      </c>
      <c r="Z40" s="420">
        <v>0</v>
      </c>
      <c r="AA40" s="420">
        <v>0</v>
      </c>
      <c r="AB40" s="420">
        <v>0</v>
      </c>
      <c r="AC40" s="420">
        <v>0</v>
      </c>
      <c r="AD40" s="420">
        <v>0</v>
      </c>
      <c r="AE40" s="420">
        <v>0</v>
      </c>
      <c r="AF40" s="420">
        <v>0</v>
      </c>
      <c r="AG40" s="421">
        <f t="shared" si="12"/>
        <v>72</v>
      </c>
      <c r="AH40" s="421">
        <f t="shared" si="12"/>
        <v>43</v>
      </c>
      <c r="AI40" s="421">
        <f t="shared" si="12"/>
        <v>115</v>
      </c>
      <c r="AJ40" s="420">
        <v>0</v>
      </c>
      <c r="AK40" s="420">
        <v>0</v>
      </c>
      <c r="AL40" s="420">
        <v>0</v>
      </c>
      <c r="AM40" s="420">
        <f>AI40+AL40</f>
        <v>115</v>
      </c>
    </row>
    <row r="41" spans="1:39" ht="24" customHeight="1" x14ac:dyDescent="0.2">
      <c r="A41" s="856"/>
      <c r="B41" s="884" t="s">
        <v>510</v>
      </c>
      <c r="C41" s="430" t="s">
        <v>1</v>
      </c>
      <c r="D41" s="418">
        <f t="shared" ref="D41:P41" si="13">SUM(D42:D44)</f>
        <v>2</v>
      </c>
      <c r="E41" s="418">
        <f t="shared" si="13"/>
        <v>58</v>
      </c>
      <c r="F41" s="418">
        <f t="shared" si="13"/>
        <v>0</v>
      </c>
      <c r="G41" s="418">
        <f t="shared" si="13"/>
        <v>58</v>
      </c>
      <c r="H41" s="418">
        <f t="shared" si="13"/>
        <v>60</v>
      </c>
      <c r="I41" s="418">
        <f t="shared" si="13"/>
        <v>1</v>
      </c>
      <c r="J41" s="418">
        <f t="shared" si="13"/>
        <v>61</v>
      </c>
      <c r="K41" s="418">
        <f t="shared" si="13"/>
        <v>61</v>
      </c>
      <c r="L41" s="418">
        <f t="shared" si="13"/>
        <v>1</v>
      </c>
      <c r="M41" s="418">
        <f t="shared" si="13"/>
        <v>62</v>
      </c>
      <c r="N41" s="418">
        <f t="shared" si="13"/>
        <v>179</v>
      </c>
      <c r="O41" s="418">
        <f t="shared" si="13"/>
        <v>2</v>
      </c>
      <c r="P41" s="418">
        <f t="shared" si="13"/>
        <v>181</v>
      </c>
      <c r="Q41" s="418">
        <v>0</v>
      </c>
      <c r="R41" s="418">
        <f t="shared" ref="R41:AM41" si="14">SUM(R42:R44)</f>
        <v>0</v>
      </c>
      <c r="S41" s="418">
        <f t="shared" si="14"/>
        <v>0</v>
      </c>
      <c r="T41" s="418">
        <f t="shared" si="14"/>
        <v>0</v>
      </c>
      <c r="U41" s="418">
        <f t="shared" si="14"/>
        <v>0</v>
      </c>
      <c r="V41" s="418">
        <f t="shared" si="14"/>
        <v>0</v>
      </c>
      <c r="W41" s="418">
        <f t="shared" si="14"/>
        <v>0</v>
      </c>
      <c r="X41" s="418">
        <f t="shared" si="14"/>
        <v>0</v>
      </c>
      <c r="Y41" s="418">
        <f t="shared" si="14"/>
        <v>0</v>
      </c>
      <c r="Z41" s="418">
        <f t="shared" si="14"/>
        <v>0</v>
      </c>
      <c r="AA41" s="418">
        <f t="shared" si="14"/>
        <v>0</v>
      </c>
      <c r="AB41" s="418">
        <f t="shared" si="14"/>
        <v>0</v>
      </c>
      <c r="AC41" s="418">
        <f t="shared" si="14"/>
        <v>0</v>
      </c>
      <c r="AD41" s="418">
        <f t="shared" si="14"/>
        <v>0</v>
      </c>
      <c r="AE41" s="418">
        <f t="shared" si="14"/>
        <v>0</v>
      </c>
      <c r="AF41" s="418">
        <f t="shared" si="14"/>
        <v>0</v>
      </c>
      <c r="AG41" s="418">
        <f t="shared" si="14"/>
        <v>179</v>
      </c>
      <c r="AH41" s="418">
        <f t="shared" si="14"/>
        <v>2</v>
      </c>
      <c r="AI41" s="418">
        <f t="shared" si="14"/>
        <v>181</v>
      </c>
      <c r="AJ41" s="418">
        <f t="shared" si="14"/>
        <v>0</v>
      </c>
      <c r="AK41" s="418">
        <f t="shared" si="14"/>
        <v>0</v>
      </c>
      <c r="AL41" s="418">
        <f t="shared" si="14"/>
        <v>0</v>
      </c>
      <c r="AM41" s="418">
        <f t="shared" si="14"/>
        <v>181</v>
      </c>
    </row>
    <row r="42" spans="1:39" ht="24" customHeight="1" x14ac:dyDescent="0.2">
      <c r="A42" s="856"/>
      <c r="B42" s="885"/>
      <c r="C42" s="431" t="s">
        <v>512</v>
      </c>
      <c r="D42" s="420">
        <v>1</v>
      </c>
      <c r="E42" s="420">
        <v>24</v>
      </c>
      <c r="F42" s="420">
        <v>0</v>
      </c>
      <c r="G42" s="420">
        <v>24</v>
      </c>
      <c r="H42" s="420">
        <v>35</v>
      </c>
      <c r="I42" s="420">
        <v>1</v>
      </c>
      <c r="J42" s="420">
        <v>36</v>
      </c>
      <c r="K42" s="420">
        <v>30</v>
      </c>
      <c r="L42" s="420">
        <v>0</v>
      </c>
      <c r="M42" s="420">
        <v>30</v>
      </c>
      <c r="N42" s="420">
        <v>89</v>
      </c>
      <c r="O42" s="420">
        <v>1</v>
      </c>
      <c r="P42" s="420">
        <v>90</v>
      </c>
      <c r="Q42" s="429">
        <v>0</v>
      </c>
      <c r="R42" s="421">
        <v>0</v>
      </c>
      <c r="S42" s="420">
        <v>0</v>
      </c>
      <c r="T42" s="421">
        <v>0</v>
      </c>
      <c r="U42" s="420">
        <v>0</v>
      </c>
      <c r="V42" s="420">
        <v>0</v>
      </c>
      <c r="W42" s="421">
        <v>0</v>
      </c>
      <c r="X42" s="420">
        <v>0</v>
      </c>
      <c r="Y42" s="420">
        <v>0</v>
      </c>
      <c r="Z42" s="421">
        <v>0</v>
      </c>
      <c r="AA42" s="420">
        <v>0</v>
      </c>
      <c r="AB42" s="420">
        <v>0</v>
      </c>
      <c r="AC42" s="421">
        <v>0</v>
      </c>
      <c r="AD42" s="420">
        <v>0</v>
      </c>
      <c r="AE42" s="420">
        <v>0</v>
      </c>
      <c r="AF42" s="420">
        <v>0</v>
      </c>
      <c r="AG42" s="421">
        <f t="shared" ref="AG42:AI44" si="15">N42+AD42</f>
        <v>89</v>
      </c>
      <c r="AH42" s="421">
        <f t="shared" si="15"/>
        <v>1</v>
      </c>
      <c r="AI42" s="421">
        <f t="shared" si="15"/>
        <v>90</v>
      </c>
      <c r="AJ42" s="420">
        <v>0</v>
      </c>
      <c r="AK42" s="420">
        <v>0</v>
      </c>
      <c r="AL42" s="420">
        <v>0</v>
      </c>
      <c r="AM42" s="420">
        <f>AI42+AL42</f>
        <v>90</v>
      </c>
    </row>
    <row r="43" spans="1:39" ht="24" customHeight="1" x14ac:dyDescent="0.2">
      <c r="A43" s="856"/>
      <c r="B43" s="885"/>
      <c r="C43" s="431" t="s">
        <v>524</v>
      </c>
      <c r="D43" s="420">
        <v>1</v>
      </c>
      <c r="E43" s="420">
        <v>34</v>
      </c>
      <c r="F43" s="420">
        <v>0</v>
      </c>
      <c r="G43" s="420">
        <v>34</v>
      </c>
      <c r="H43" s="420">
        <v>25</v>
      </c>
      <c r="I43" s="420">
        <v>0</v>
      </c>
      <c r="J43" s="420">
        <v>25</v>
      </c>
      <c r="K43" s="420">
        <v>31</v>
      </c>
      <c r="L43" s="420">
        <v>1</v>
      </c>
      <c r="M43" s="420">
        <v>32</v>
      </c>
      <c r="N43" s="420">
        <v>90</v>
      </c>
      <c r="O43" s="420">
        <v>1</v>
      </c>
      <c r="P43" s="420">
        <v>91</v>
      </c>
      <c r="Q43" s="429">
        <v>0</v>
      </c>
      <c r="R43" s="420">
        <v>0</v>
      </c>
      <c r="S43" s="420">
        <v>0</v>
      </c>
      <c r="T43" s="421">
        <v>0</v>
      </c>
      <c r="U43" s="420">
        <v>0</v>
      </c>
      <c r="V43" s="420">
        <v>0</v>
      </c>
      <c r="W43" s="421">
        <v>0</v>
      </c>
      <c r="X43" s="420">
        <v>0</v>
      </c>
      <c r="Y43" s="420">
        <v>0</v>
      </c>
      <c r="Z43" s="421">
        <v>0</v>
      </c>
      <c r="AA43" s="420">
        <v>0</v>
      </c>
      <c r="AB43" s="420">
        <v>0</v>
      </c>
      <c r="AC43" s="421">
        <v>0</v>
      </c>
      <c r="AD43" s="420">
        <v>0</v>
      </c>
      <c r="AE43" s="420">
        <v>0</v>
      </c>
      <c r="AF43" s="420">
        <v>0</v>
      </c>
      <c r="AG43" s="421">
        <f t="shared" si="15"/>
        <v>90</v>
      </c>
      <c r="AH43" s="421">
        <f t="shared" si="15"/>
        <v>1</v>
      </c>
      <c r="AI43" s="421">
        <f t="shared" si="15"/>
        <v>91</v>
      </c>
      <c r="AJ43" s="420">
        <v>0</v>
      </c>
      <c r="AK43" s="420">
        <v>0</v>
      </c>
      <c r="AL43" s="420">
        <v>0</v>
      </c>
      <c r="AM43" s="420">
        <f>AI43+AL43</f>
        <v>91</v>
      </c>
    </row>
    <row r="44" spans="1:39" ht="24" customHeight="1" x14ac:dyDescent="0.2">
      <c r="A44" s="856"/>
      <c r="B44" s="886"/>
      <c r="C44" s="432" t="s">
        <v>533</v>
      </c>
      <c r="D44" s="433">
        <v>0</v>
      </c>
      <c r="E44" s="433">
        <v>0</v>
      </c>
      <c r="F44" s="433">
        <v>0</v>
      </c>
      <c r="G44" s="433">
        <v>0</v>
      </c>
      <c r="H44" s="433">
        <v>0</v>
      </c>
      <c r="I44" s="433">
        <v>0</v>
      </c>
      <c r="J44" s="433">
        <v>0</v>
      </c>
      <c r="K44" s="433">
        <v>0</v>
      </c>
      <c r="L44" s="433">
        <v>0</v>
      </c>
      <c r="M44" s="433">
        <v>0</v>
      </c>
      <c r="N44" s="433">
        <v>0</v>
      </c>
      <c r="O44" s="433">
        <v>0</v>
      </c>
      <c r="P44" s="433">
        <v>0</v>
      </c>
      <c r="Q44" s="434">
        <v>0</v>
      </c>
      <c r="R44" s="433">
        <v>0</v>
      </c>
      <c r="S44" s="433">
        <v>0</v>
      </c>
      <c r="T44" s="435">
        <v>0</v>
      </c>
      <c r="U44" s="433">
        <v>0</v>
      </c>
      <c r="V44" s="433">
        <v>0</v>
      </c>
      <c r="W44" s="435">
        <v>0</v>
      </c>
      <c r="X44" s="433">
        <v>0</v>
      </c>
      <c r="Y44" s="433">
        <v>0</v>
      </c>
      <c r="Z44" s="435">
        <v>0</v>
      </c>
      <c r="AA44" s="433">
        <v>0</v>
      </c>
      <c r="AB44" s="433">
        <v>0</v>
      </c>
      <c r="AC44" s="435">
        <v>0</v>
      </c>
      <c r="AD44" s="433">
        <v>0</v>
      </c>
      <c r="AE44" s="433">
        <v>0</v>
      </c>
      <c r="AF44" s="433">
        <v>0</v>
      </c>
      <c r="AG44" s="435">
        <f t="shared" si="15"/>
        <v>0</v>
      </c>
      <c r="AH44" s="435">
        <f t="shared" si="15"/>
        <v>0</v>
      </c>
      <c r="AI44" s="435">
        <f t="shared" si="15"/>
        <v>0</v>
      </c>
      <c r="AJ44" s="433">
        <v>0</v>
      </c>
      <c r="AK44" s="433">
        <v>0</v>
      </c>
      <c r="AL44" s="433">
        <v>0</v>
      </c>
      <c r="AM44" s="433">
        <f>AI44+AL44</f>
        <v>0</v>
      </c>
    </row>
    <row r="45" spans="1:39" ht="24" customHeight="1" x14ac:dyDescent="0.2">
      <c r="A45" s="856"/>
      <c r="B45" s="547" t="s">
        <v>574</v>
      </c>
      <c r="C45" s="419" t="s">
        <v>536</v>
      </c>
      <c r="D45" s="420">
        <v>2</v>
      </c>
      <c r="E45" s="420">
        <v>28</v>
      </c>
      <c r="F45" s="420">
        <v>48</v>
      </c>
      <c r="G45" s="420">
        <v>76</v>
      </c>
      <c r="H45" s="420">
        <v>20</v>
      </c>
      <c r="I45" s="420">
        <v>26</v>
      </c>
      <c r="J45" s="420">
        <v>46</v>
      </c>
      <c r="K45" s="420">
        <v>29</v>
      </c>
      <c r="L45" s="420">
        <v>60</v>
      </c>
      <c r="M45" s="420">
        <v>89</v>
      </c>
      <c r="N45" s="420">
        <v>77</v>
      </c>
      <c r="O45" s="420">
        <v>134</v>
      </c>
      <c r="P45" s="420">
        <v>211</v>
      </c>
      <c r="Q45" s="429">
        <v>0</v>
      </c>
      <c r="R45" s="420">
        <v>0</v>
      </c>
      <c r="S45" s="420">
        <v>0</v>
      </c>
      <c r="T45" s="421">
        <v>0</v>
      </c>
      <c r="U45" s="420">
        <v>0</v>
      </c>
      <c r="V45" s="420">
        <v>0</v>
      </c>
      <c r="W45" s="421">
        <v>0</v>
      </c>
      <c r="X45" s="420">
        <v>0</v>
      </c>
      <c r="Y45" s="420">
        <v>0</v>
      </c>
      <c r="Z45" s="421">
        <v>0</v>
      </c>
      <c r="AA45" s="420">
        <v>0</v>
      </c>
      <c r="AB45" s="420">
        <v>0</v>
      </c>
      <c r="AC45" s="421">
        <v>0</v>
      </c>
      <c r="AD45" s="420">
        <v>0</v>
      </c>
      <c r="AE45" s="420">
        <v>0</v>
      </c>
      <c r="AF45" s="420">
        <v>0</v>
      </c>
      <c r="AG45" s="421">
        <f>N45+AD45</f>
        <v>77</v>
      </c>
      <c r="AH45" s="421">
        <f>O45+AE45</f>
        <v>134</v>
      </c>
      <c r="AI45" s="421">
        <f>P45+AF45</f>
        <v>211</v>
      </c>
      <c r="AJ45" s="420">
        <v>0</v>
      </c>
      <c r="AK45" s="420">
        <v>0</v>
      </c>
      <c r="AL45" s="420">
        <v>0</v>
      </c>
      <c r="AM45" s="420">
        <f>AI45+AL45</f>
        <v>211</v>
      </c>
    </row>
    <row r="46" spans="1:39" ht="24" customHeight="1" x14ac:dyDescent="0.2">
      <c r="A46" s="856"/>
      <c r="B46" s="879" t="s">
        <v>549</v>
      </c>
      <c r="C46" s="436" t="s">
        <v>1</v>
      </c>
      <c r="D46" s="437">
        <f t="shared" ref="D46:P46" si="16">SUM(D47:D49)</f>
        <v>5</v>
      </c>
      <c r="E46" s="437">
        <f t="shared" si="16"/>
        <v>37</v>
      </c>
      <c r="F46" s="437">
        <f t="shared" si="16"/>
        <v>128</v>
      </c>
      <c r="G46" s="437">
        <f t="shared" si="16"/>
        <v>165</v>
      </c>
      <c r="H46" s="437">
        <f t="shared" si="16"/>
        <v>48</v>
      </c>
      <c r="I46" s="437">
        <f t="shared" si="16"/>
        <v>129</v>
      </c>
      <c r="J46" s="437">
        <f t="shared" si="16"/>
        <v>177</v>
      </c>
      <c r="K46" s="437">
        <f t="shared" si="16"/>
        <v>40</v>
      </c>
      <c r="L46" s="437">
        <f t="shared" si="16"/>
        <v>144</v>
      </c>
      <c r="M46" s="437">
        <f t="shared" si="16"/>
        <v>184</v>
      </c>
      <c r="N46" s="437">
        <f t="shared" si="16"/>
        <v>125</v>
      </c>
      <c r="O46" s="437">
        <f t="shared" si="16"/>
        <v>401</v>
      </c>
      <c r="P46" s="437">
        <f t="shared" si="16"/>
        <v>526</v>
      </c>
      <c r="Q46" s="437">
        <v>0</v>
      </c>
      <c r="R46" s="437">
        <f t="shared" ref="R46:AM46" si="17">SUM(R47:R49)</f>
        <v>0</v>
      </c>
      <c r="S46" s="437">
        <f t="shared" si="17"/>
        <v>0</v>
      </c>
      <c r="T46" s="437">
        <f t="shared" si="17"/>
        <v>0</v>
      </c>
      <c r="U46" s="437">
        <f t="shared" si="17"/>
        <v>0</v>
      </c>
      <c r="V46" s="437">
        <f t="shared" si="17"/>
        <v>0</v>
      </c>
      <c r="W46" s="437">
        <f t="shared" si="17"/>
        <v>0</v>
      </c>
      <c r="X46" s="437">
        <f t="shared" si="17"/>
        <v>0</v>
      </c>
      <c r="Y46" s="437">
        <f t="shared" si="17"/>
        <v>0</v>
      </c>
      <c r="Z46" s="437">
        <f t="shared" si="17"/>
        <v>0</v>
      </c>
      <c r="AA46" s="437">
        <f t="shared" si="17"/>
        <v>0</v>
      </c>
      <c r="AB46" s="437">
        <f t="shared" si="17"/>
        <v>0</v>
      </c>
      <c r="AC46" s="437">
        <f t="shared" si="17"/>
        <v>0</v>
      </c>
      <c r="AD46" s="437">
        <f t="shared" si="17"/>
        <v>0</v>
      </c>
      <c r="AE46" s="437">
        <f t="shared" si="17"/>
        <v>0</v>
      </c>
      <c r="AF46" s="437">
        <f t="shared" si="17"/>
        <v>0</v>
      </c>
      <c r="AG46" s="437">
        <f t="shared" si="17"/>
        <v>125</v>
      </c>
      <c r="AH46" s="437">
        <f t="shared" si="17"/>
        <v>401</v>
      </c>
      <c r="AI46" s="437">
        <f t="shared" si="17"/>
        <v>526</v>
      </c>
      <c r="AJ46" s="437">
        <f t="shared" si="17"/>
        <v>0</v>
      </c>
      <c r="AK46" s="437">
        <f t="shared" si="17"/>
        <v>0</v>
      </c>
      <c r="AL46" s="437">
        <f t="shared" si="17"/>
        <v>0</v>
      </c>
      <c r="AM46" s="437">
        <f t="shared" si="17"/>
        <v>526</v>
      </c>
    </row>
    <row r="47" spans="1:39" ht="24" customHeight="1" x14ac:dyDescent="0.2">
      <c r="A47" s="856"/>
      <c r="B47" s="880"/>
      <c r="C47" s="419" t="s">
        <v>550</v>
      </c>
      <c r="D47" s="420">
        <v>1</v>
      </c>
      <c r="E47" s="420">
        <v>0</v>
      </c>
      <c r="F47" s="420">
        <v>48</v>
      </c>
      <c r="G47" s="420">
        <v>48</v>
      </c>
      <c r="H47" s="420">
        <v>0</v>
      </c>
      <c r="I47" s="420">
        <v>37</v>
      </c>
      <c r="J47" s="420">
        <v>37</v>
      </c>
      <c r="K47" s="420">
        <v>0</v>
      </c>
      <c r="L47" s="420">
        <v>38</v>
      </c>
      <c r="M47" s="420">
        <v>38</v>
      </c>
      <c r="N47" s="420">
        <v>0</v>
      </c>
      <c r="O47" s="420">
        <v>123</v>
      </c>
      <c r="P47" s="420">
        <v>123</v>
      </c>
      <c r="Q47" s="429">
        <v>0</v>
      </c>
      <c r="R47" s="420">
        <v>0</v>
      </c>
      <c r="S47" s="420">
        <v>0</v>
      </c>
      <c r="T47" s="421">
        <v>0</v>
      </c>
      <c r="U47" s="420">
        <v>0</v>
      </c>
      <c r="V47" s="420">
        <v>0</v>
      </c>
      <c r="W47" s="421">
        <v>0</v>
      </c>
      <c r="X47" s="420">
        <v>0</v>
      </c>
      <c r="Y47" s="420">
        <v>0</v>
      </c>
      <c r="Z47" s="421">
        <v>0</v>
      </c>
      <c r="AA47" s="420">
        <v>0</v>
      </c>
      <c r="AB47" s="420">
        <v>0</v>
      </c>
      <c r="AC47" s="421">
        <v>0</v>
      </c>
      <c r="AD47" s="420">
        <v>0</v>
      </c>
      <c r="AE47" s="420">
        <v>0</v>
      </c>
      <c r="AF47" s="420">
        <v>0</v>
      </c>
      <c r="AG47" s="421">
        <f t="shared" ref="AG47:AI54" si="18">N47+AD47</f>
        <v>0</v>
      </c>
      <c r="AH47" s="421">
        <f t="shared" si="18"/>
        <v>123</v>
      </c>
      <c r="AI47" s="421">
        <f t="shared" si="18"/>
        <v>123</v>
      </c>
      <c r="AJ47" s="420">
        <v>0</v>
      </c>
      <c r="AK47" s="420">
        <v>0</v>
      </c>
      <c r="AL47" s="420">
        <v>0</v>
      </c>
      <c r="AM47" s="420">
        <f t="shared" ref="AM47:AM54" si="19">AI47+AL47</f>
        <v>123</v>
      </c>
    </row>
    <row r="48" spans="1:39" ht="24" customHeight="1" x14ac:dyDescent="0.2">
      <c r="A48" s="856"/>
      <c r="B48" s="880"/>
      <c r="C48" s="419" t="s">
        <v>552</v>
      </c>
      <c r="D48" s="420">
        <v>3</v>
      </c>
      <c r="E48" s="420">
        <v>37</v>
      </c>
      <c r="F48" s="420">
        <v>49</v>
      </c>
      <c r="G48" s="420">
        <v>86</v>
      </c>
      <c r="H48" s="420">
        <v>48</v>
      </c>
      <c r="I48" s="420">
        <v>71</v>
      </c>
      <c r="J48" s="420">
        <v>119</v>
      </c>
      <c r="K48" s="420">
        <v>40</v>
      </c>
      <c r="L48" s="420">
        <v>68</v>
      </c>
      <c r="M48" s="420">
        <v>108</v>
      </c>
      <c r="N48" s="420">
        <v>125</v>
      </c>
      <c r="O48" s="420">
        <v>188</v>
      </c>
      <c r="P48" s="420">
        <v>313</v>
      </c>
      <c r="Q48" s="429">
        <v>0</v>
      </c>
      <c r="R48" s="420">
        <v>0</v>
      </c>
      <c r="S48" s="420">
        <v>0</v>
      </c>
      <c r="T48" s="421">
        <v>0</v>
      </c>
      <c r="U48" s="420">
        <v>0</v>
      </c>
      <c r="V48" s="420">
        <v>0</v>
      </c>
      <c r="W48" s="421">
        <v>0</v>
      </c>
      <c r="X48" s="420">
        <v>0</v>
      </c>
      <c r="Y48" s="420">
        <v>0</v>
      </c>
      <c r="Z48" s="421">
        <v>0</v>
      </c>
      <c r="AA48" s="420">
        <v>0</v>
      </c>
      <c r="AB48" s="420">
        <v>0</v>
      </c>
      <c r="AC48" s="421">
        <v>0</v>
      </c>
      <c r="AD48" s="420">
        <v>0</v>
      </c>
      <c r="AE48" s="420">
        <v>0</v>
      </c>
      <c r="AF48" s="420">
        <v>0</v>
      </c>
      <c r="AG48" s="421">
        <f t="shared" si="18"/>
        <v>125</v>
      </c>
      <c r="AH48" s="421">
        <f t="shared" si="18"/>
        <v>188</v>
      </c>
      <c r="AI48" s="421">
        <f t="shared" si="18"/>
        <v>313</v>
      </c>
      <c r="AJ48" s="420">
        <v>0</v>
      </c>
      <c r="AK48" s="420">
        <v>0</v>
      </c>
      <c r="AL48" s="420">
        <v>0</v>
      </c>
      <c r="AM48" s="420">
        <f t="shared" si="19"/>
        <v>313</v>
      </c>
    </row>
    <row r="49" spans="1:39" ht="24" customHeight="1" x14ac:dyDescent="0.2">
      <c r="A49" s="856"/>
      <c r="B49" s="881"/>
      <c r="C49" s="419" t="s">
        <v>554</v>
      </c>
      <c r="D49" s="420">
        <v>1</v>
      </c>
      <c r="E49" s="420">
        <v>0</v>
      </c>
      <c r="F49" s="420">
        <v>31</v>
      </c>
      <c r="G49" s="420">
        <v>31</v>
      </c>
      <c r="H49" s="420">
        <v>0</v>
      </c>
      <c r="I49" s="420">
        <v>21</v>
      </c>
      <c r="J49" s="420">
        <v>21</v>
      </c>
      <c r="K49" s="420">
        <v>0</v>
      </c>
      <c r="L49" s="420">
        <v>38</v>
      </c>
      <c r="M49" s="420">
        <v>38</v>
      </c>
      <c r="N49" s="420">
        <v>0</v>
      </c>
      <c r="O49" s="420">
        <v>90</v>
      </c>
      <c r="P49" s="420">
        <v>90</v>
      </c>
      <c r="Q49" s="429">
        <v>0</v>
      </c>
      <c r="R49" s="420">
        <v>0</v>
      </c>
      <c r="S49" s="420">
        <v>0</v>
      </c>
      <c r="T49" s="421">
        <v>0</v>
      </c>
      <c r="U49" s="420">
        <v>0</v>
      </c>
      <c r="V49" s="420">
        <v>0</v>
      </c>
      <c r="W49" s="421">
        <v>0</v>
      </c>
      <c r="X49" s="420">
        <v>0</v>
      </c>
      <c r="Y49" s="420">
        <v>0</v>
      </c>
      <c r="Z49" s="421">
        <v>0</v>
      </c>
      <c r="AA49" s="420">
        <v>0</v>
      </c>
      <c r="AB49" s="420">
        <v>0</v>
      </c>
      <c r="AC49" s="421">
        <v>0</v>
      </c>
      <c r="AD49" s="420">
        <v>0</v>
      </c>
      <c r="AE49" s="420">
        <v>0</v>
      </c>
      <c r="AF49" s="420">
        <v>0</v>
      </c>
      <c r="AG49" s="421">
        <f t="shared" si="18"/>
        <v>0</v>
      </c>
      <c r="AH49" s="421">
        <f t="shared" si="18"/>
        <v>90</v>
      </c>
      <c r="AI49" s="421">
        <f t="shared" si="18"/>
        <v>90</v>
      </c>
      <c r="AJ49" s="420">
        <v>0</v>
      </c>
      <c r="AK49" s="420">
        <v>0</v>
      </c>
      <c r="AL49" s="420">
        <v>0</v>
      </c>
      <c r="AM49" s="420">
        <f t="shared" si="19"/>
        <v>90</v>
      </c>
    </row>
    <row r="50" spans="1:39" ht="24" customHeight="1" x14ac:dyDescent="0.2">
      <c r="A50" s="856"/>
      <c r="B50" s="438" t="s">
        <v>560</v>
      </c>
      <c r="C50" s="439" t="s">
        <v>561</v>
      </c>
      <c r="D50" s="423">
        <v>1</v>
      </c>
      <c r="E50" s="423">
        <v>0</v>
      </c>
      <c r="F50" s="423">
        <v>21</v>
      </c>
      <c r="G50" s="423">
        <v>21</v>
      </c>
      <c r="H50" s="423">
        <v>0</v>
      </c>
      <c r="I50" s="423">
        <v>12</v>
      </c>
      <c r="J50" s="423">
        <v>12</v>
      </c>
      <c r="K50" s="423">
        <v>0</v>
      </c>
      <c r="L50" s="423">
        <v>36</v>
      </c>
      <c r="M50" s="423">
        <v>36</v>
      </c>
      <c r="N50" s="423">
        <v>0</v>
      </c>
      <c r="O50" s="423">
        <v>69</v>
      </c>
      <c r="P50" s="423">
        <v>69</v>
      </c>
      <c r="Q50" s="415">
        <v>0</v>
      </c>
      <c r="R50" s="423">
        <v>0</v>
      </c>
      <c r="S50" s="423">
        <v>0</v>
      </c>
      <c r="T50" s="424">
        <v>0</v>
      </c>
      <c r="U50" s="423">
        <v>0</v>
      </c>
      <c r="V50" s="423">
        <v>0</v>
      </c>
      <c r="W50" s="424">
        <v>0</v>
      </c>
      <c r="X50" s="423">
        <v>0</v>
      </c>
      <c r="Y50" s="423">
        <v>0</v>
      </c>
      <c r="Z50" s="424">
        <v>0</v>
      </c>
      <c r="AA50" s="423">
        <v>0</v>
      </c>
      <c r="AB50" s="423">
        <v>0</v>
      </c>
      <c r="AC50" s="424">
        <v>0</v>
      </c>
      <c r="AD50" s="424">
        <v>0</v>
      </c>
      <c r="AE50" s="424">
        <v>0</v>
      </c>
      <c r="AF50" s="424">
        <v>0</v>
      </c>
      <c r="AG50" s="424">
        <f t="shared" si="18"/>
        <v>0</v>
      </c>
      <c r="AH50" s="424">
        <f t="shared" si="18"/>
        <v>69</v>
      </c>
      <c r="AI50" s="424">
        <f t="shared" si="18"/>
        <v>69</v>
      </c>
      <c r="AJ50" s="423">
        <v>0</v>
      </c>
      <c r="AK50" s="423">
        <v>0</v>
      </c>
      <c r="AL50" s="423">
        <v>0</v>
      </c>
      <c r="AM50" s="423">
        <f t="shared" si="19"/>
        <v>69</v>
      </c>
    </row>
    <row r="51" spans="1:39" ht="24" customHeight="1" x14ac:dyDescent="0.2">
      <c r="A51" s="856"/>
      <c r="B51" s="887" t="s">
        <v>575</v>
      </c>
      <c r="C51" s="419" t="s">
        <v>564</v>
      </c>
      <c r="D51" s="420">
        <v>2</v>
      </c>
      <c r="E51" s="420">
        <v>0</v>
      </c>
      <c r="F51" s="420">
        <v>92</v>
      </c>
      <c r="G51" s="420">
        <v>92</v>
      </c>
      <c r="H51" s="420">
        <v>0</v>
      </c>
      <c r="I51" s="420">
        <v>101</v>
      </c>
      <c r="J51" s="420">
        <v>101</v>
      </c>
      <c r="K51" s="420">
        <v>0</v>
      </c>
      <c r="L51" s="420">
        <v>96</v>
      </c>
      <c r="M51" s="420">
        <v>96</v>
      </c>
      <c r="N51" s="420">
        <v>0</v>
      </c>
      <c r="O51" s="420">
        <v>289</v>
      </c>
      <c r="P51" s="420">
        <v>289</v>
      </c>
      <c r="Q51" s="429">
        <v>0</v>
      </c>
      <c r="R51" s="420">
        <v>0</v>
      </c>
      <c r="S51" s="420">
        <v>0</v>
      </c>
      <c r="T51" s="421">
        <v>0</v>
      </c>
      <c r="U51" s="420">
        <v>0</v>
      </c>
      <c r="V51" s="420">
        <v>0</v>
      </c>
      <c r="W51" s="421">
        <v>0</v>
      </c>
      <c r="X51" s="420">
        <v>0</v>
      </c>
      <c r="Y51" s="420">
        <v>0</v>
      </c>
      <c r="Z51" s="421">
        <v>0</v>
      </c>
      <c r="AA51" s="420">
        <v>0</v>
      </c>
      <c r="AB51" s="420">
        <v>0</v>
      </c>
      <c r="AC51" s="421">
        <v>0</v>
      </c>
      <c r="AD51" s="421">
        <v>0</v>
      </c>
      <c r="AE51" s="421">
        <v>0</v>
      </c>
      <c r="AF51" s="421">
        <v>0</v>
      </c>
      <c r="AG51" s="421">
        <f t="shared" si="18"/>
        <v>0</v>
      </c>
      <c r="AH51" s="421">
        <f t="shared" si="18"/>
        <v>289</v>
      </c>
      <c r="AI51" s="421">
        <f t="shared" si="18"/>
        <v>289</v>
      </c>
      <c r="AJ51" s="420">
        <v>0</v>
      </c>
      <c r="AK51" s="420">
        <v>0</v>
      </c>
      <c r="AL51" s="420">
        <v>0</v>
      </c>
      <c r="AM51" s="420">
        <f t="shared" si="19"/>
        <v>289</v>
      </c>
    </row>
    <row r="52" spans="1:39" ht="24" customHeight="1" x14ac:dyDescent="0.2">
      <c r="A52" s="856"/>
      <c r="B52" s="887"/>
      <c r="C52" s="419" t="s">
        <v>565</v>
      </c>
      <c r="D52" s="420">
        <v>2</v>
      </c>
      <c r="E52" s="420">
        <v>12</v>
      </c>
      <c r="F52" s="420">
        <v>67</v>
      </c>
      <c r="G52" s="420">
        <v>79</v>
      </c>
      <c r="H52" s="420">
        <v>11</v>
      </c>
      <c r="I52" s="420">
        <v>64</v>
      </c>
      <c r="J52" s="420">
        <v>75</v>
      </c>
      <c r="K52" s="420">
        <v>6</v>
      </c>
      <c r="L52" s="420">
        <v>77</v>
      </c>
      <c r="M52" s="420">
        <v>83</v>
      </c>
      <c r="N52" s="420">
        <v>29</v>
      </c>
      <c r="O52" s="420">
        <v>208</v>
      </c>
      <c r="P52" s="420">
        <v>237</v>
      </c>
      <c r="Q52" s="429">
        <v>0</v>
      </c>
      <c r="R52" s="420">
        <v>0</v>
      </c>
      <c r="S52" s="420">
        <v>0</v>
      </c>
      <c r="T52" s="421">
        <v>0</v>
      </c>
      <c r="U52" s="420">
        <v>0</v>
      </c>
      <c r="V52" s="420">
        <v>0</v>
      </c>
      <c r="W52" s="421">
        <v>0</v>
      </c>
      <c r="X52" s="420">
        <v>0</v>
      </c>
      <c r="Y52" s="420">
        <v>0</v>
      </c>
      <c r="Z52" s="421">
        <v>0</v>
      </c>
      <c r="AA52" s="420">
        <v>0</v>
      </c>
      <c r="AB52" s="420">
        <v>0</v>
      </c>
      <c r="AC52" s="421">
        <v>0</v>
      </c>
      <c r="AD52" s="421">
        <v>0</v>
      </c>
      <c r="AE52" s="421">
        <v>0</v>
      </c>
      <c r="AF52" s="421">
        <v>0</v>
      </c>
      <c r="AG52" s="421">
        <f t="shared" si="18"/>
        <v>29</v>
      </c>
      <c r="AH52" s="421">
        <f t="shared" si="18"/>
        <v>208</v>
      </c>
      <c r="AI52" s="421">
        <f t="shared" si="18"/>
        <v>237</v>
      </c>
      <c r="AJ52" s="420">
        <v>0</v>
      </c>
      <c r="AK52" s="420">
        <v>0</v>
      </c>
      <c r="AL52" s="420">
        <v>0</v>
      </c>
      <c r="AM52" s="420">
        <f t="shared" si="19"/>
        <v>237</v>
      </c>
    </row>
    <row r="53" spans="1:39" ht="24" customHeight="1" x14ac:dyDescent="0.2">
      <c r="A53" s="857"/>
      <c r="B53" s="888"/>
      <c r="C53" s="419" t="s">
        <v>567</v>
      </c>
      <c r="D53" s="420">
        <v>1</v>
      </c>
      <c r="E53" s="420">
        <v>10</v>
      </c>
      <c r="F53" s="420">
        <v>38</v>
      </c>
      <c r="G53" s="420">
        <v>48</v>
      </c>
      <c r="H53" s="420">
        <v>4</v>
      </c>
      <c r="I53" s="420">
        <v>34</v>
      </c>
      <c r="J53" s="420">
        <v>38</v>
      </c>
      <c r="K53" s="420">
        <v>11</v>
      </c>
      <c r="L53" s="420">
        <v>29</v>
      </c>
      <c r="M53" s="420">
        <v>40</v>
      </c>
      <c r="N53" s="420">
        <v>25</v>
      </c>
      <c r="O53" s="420">
        <v>101</v>
      </c>
      <c r="P53" s="420">
        <v>126</v>
      </c>
      <c r="Q53" s="420">
        <v>0</v>
      </c>
      <c r="R53" s="420">
        <v>0</v>
      </c>
      <c r="S53" s="420">
        <v>0</v>
      </c>
      <c r="T53" s="421">
        <v>0</v>
      </c>
      <c r="U53" s="420">
        <v>0</v>
      </c>
      <c r="V53" s="420">
        <v>0</v>
      </c>
      <c r="W53" s="421">
        <v>0</v>
      </c>
      <c r="X53" s="420">
        <v>0</v>
      </c>
      <c r="Y53" s="420">
        <v>0</v>
      </c>
      <c r="Z53" s="421">
        <v>0</v>
      </c>
      <c r="AA53" s="420">
        <v>0</v>
      </c>
      <c r="AB53" s="420">
        <v>0</v>
      </c>
      <c r="AC53" s="421">
        <v>0</v>
      </c>
      <c r="AD53" s="421">
        <v>0</v>
      </c>
      <c r="AE53" s="421">
        <v>0</v>
      </c>
      <c r="AF53" s="421">
        <v>0</v>
      </c>
      <c r="AG53" s="421">
        <f t="shared" si="18"/>
        <v>25</v>
      </c>
      <c r="AH53" s="421">
        <f t="shared" si="18"/>
        <v>101</v>
      </c>
      <c r="AI53" s="421">
        <f t="shared" si="18"/>
        <v>126</v>
      </c>
      <c r="AJ53" s="420">
        <v>0</v>
      </c>
      <c r="AK53" s="420">
        <v>0</v>
      </c>
      <c r="AL53" s="420">
        <v>0</v>
      </c>
      <c r="AM53" s="420">
        <f t="shared" si="19"/>
        <v>126</v>
      </c>
    </row>
    <row r="54" spans="1:39" ht="24" customHeight="1" x14ac:dyDescent="0.2">
      <c r="A54" s="852" t="s">
        <v>364</v>
      </c>
      <c r="B54" s="853"/>
      <c r="C54" s="854"/>
      <c r="D54" s="413">
        <v>1</v>
      </c>
      <c r="E54" s="413">
        <v>70</v>
      </c>
      <c r="F54" s="413">
        <v>82</v>
      </c>
      <c r="G54" s="413">
        <v>152</v>
      </c>
      <c r="H54" s="413">
        <v>89</v>
      </c>
      <c r="I54" s="413">
        <v>111</v>
      </c>
      <c r="J54" s="413">
        <v>200</v>
      </c>
      <c r="K54" s="413">
        <v>106</v>
      </c>
      <c r="L54" s="413">
        <v>100</v>
      </c>
      <c r="M54" s="413">
        <v>206</v>
      </c>
      <c r="N54" s="413">
        <v>265</v>
      </c>
      <c r="O54" s="413">
        <v>293</v>
      </c>
      <c r="P54" s="413">
        <v>558</v>
      </c>
      <c r="Q54" s="413">
        <v>0</v>
      </c>
      <c r="R54" s="413">
        <v>0</v>
      </c>
      <c r="S54" s="413">
        <v>0</v>
      </c>
      <c r="T54" s="413">
        <v>0</v>
      </c>
      <c r="U54" s="413">
        <v>0</v>
      </c>
      <c r="V54" s="413">
        <v>0</v>
      </c>
      <c r="W54" s="413">
        <v>0</v>
      </c>
      <c r="X54" s="413">
        <v>0</v>
      </c>
      <c r="Y54" s="413">
        <v>0</v>
      </c>
      <c r="Z54" s="413">
        <v>0</v>
      </c>
      <c r="AA54" s="413">
        <v>0</v>
      </c>
      <c r="AB54" s="413">
        <v>0</v>
      </c>
      <c r="AC54" s="413">
        <v>0</v>
      </c>
      <c r="AD54" s="413">
        <v>0</v>
      </c>
      <c r="AE54" s="413">
        <v>0</v>
      </c>
      <c r="AF54" s="413">
        <v>0</v>
      </c>
      <c r="AG54" s="413">
        <f>N54+AD54</f>
        <v>265</v>
      </c>
      <c r="AH54" s="413">
        <f t="shared" si="18"/>
        <v>293</v>
      </c>
      <c r="AI54" s="413">
        <f t="shared" si="18"/>
        <v>558</v>
      </c>
      <c r="AJ54" s="413">
        <v>0</v>
      </c>
      <c r="AK54" s="413">
        <v>0</v>
      </c>
      <c r="AL54" s="413">
        <v>0</v>
      </c>
      <c r="AM54" s="413">
        <f t="shared" si="19"/>
        <v>558</v>
      </c>
    </row>
    <row r="55" spans="1:39" ht="24" customHeight="1" x14ac:dyDescent="0.2">
      <c r="A55" s="340" t="s">
        <v>568</v>
      </c>
      <c r="B55" s="341" t="s">
        <v>365</v>
      </c>
      <c r="C55" s="342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41"/>
      <c r="AB55" s="341"/>
      <c r="AC55" s="341"/>
      <c r="AD55" s="341" t="s">
        <v>569</v>
      </c>
      <c r="AE55" s="341"/>
      <c r="AF55" s="341"/>
      <c r="AG55" s="341"/>
      <c r="AH55" s="341"/>
      <c r="AI55" s="341"/>
      <c r="AJ55" s="341"/>
      <c r="AK55" s="341"/>
      <c r="AL55" s="341"/>
      <c r="AM55" s="343"/>
    </row>
  </sheetData>
  <mergeCells count="117">
    <mergeCell ref="AK35:AK37"/>
    <mergeCell ref="AL35:AL37"/>
    <mergeCell ref="A38:C38"/>
    <mergeCell ref="A39:C39"/>
    <mergeCell ref="AE35:AE37"/>
    <mergeCell ref="AF35:AF37"/>
    <mergeCell ref="AG35:AG37"/>
    <mergeCell ref="AH35:AH37"/>
    <mergeCell ref="AI35:AI37"/>
    <mergeCell ref="Z35:Z37"/>
    <mergeCell ref="AA35:AA37"/>
    <mergeCell ref="AB35:AB37"/>
    <mergeCell ref="AC35:AC37"/>
    <mergeCell ref="AD35:AD37"/>
    <mergeCell ref="U35:U37"/>
    <mergeCell ref="V35:V37"/>
    <mergeCell ref="W35:W37"/>
    <mergeCell ref="X35:X37"/>
    <mergeCell ref="Y35:Y37"/>
    <mergeCell ref="O35:O37"/>
    <mergeCell ref="P35:P37"/>
    <mergeCell ref="R35:R37"/>
    <mergeCell ref="S35:S37"/>
    <mergeCell ref="A31:B37"/>
    <mergeCell ref="AG31:AI34"/>
    <mergeCell ref="AJ31:AL34"/>
    <mergeCell ref="AM31:AM37"/>
    <mergeCell ref="D32:D37"/>
    <mergeCell ref="E32:G34"/>
    <mergeCell ref="H32:J34"/>
    <mergeCell ref="K32:M34"/>
    <mergeCell ref="N32:P34"/>
    <mergeCell ref="Q32:Q37"/>
    <mergeCell ref="R32:T34"/>
    <mergeCell ref="U32:W34"/>
    <mergeCell ref="X32:Z34"/>
    <mergeCell ref="AA32:AC34"/>
    <mergeCell ref="AD32:AF34"/>
    <mergeCell ref="T35:T37"/>
    <mergeCell ref="J35:J37"/>
    <mergeCell ref="K35:K37"/>
    <mergeCell ref="L35:L37"/>
    <mergeCell ref="M35:M37"/>
    <mergeCell ref="N35:N37"/>
    <mergeCell ref="E35:E37"/>
    <mergeCell ref="F35:F37"/>
    <mergeCell ref="G35:G37"/>
    <mergeCell ref="AJ35:AJ37"/>
    <mergeCell ref="AG9:AG11"/>
    <mergeCell ref="AH9:AH11"/>
    <mergeCell ref="X9:X11"/>
    <mergeCell ref="Y9:Y11"/>
    <mergeCell ref="Z9:Z11"/>
    <mergeCell ref="AA9:AA11"/>
    <mergeCell ref="AB9:AB11"/>
    <mergeCell ref="AC9:AC11"/>
    <mergeCell ref="D6:D11"/>
    <mergeCell ref="E6:G8"/>
    <mergeCell ref="H6:J8"/>
    <mergeCell ref="Q6:Q11"/>
    <mergeCell ref="R6:T8"/>
    <mergeCell ref="U6:W8"/>
    <mergeCell ref="X6:Z8"/>
    <mergeCell ref="AA6:AC8"/>
    <mergeCell ref="R9:R11"/>
    <mergeCell ref="S9:S11"/>
    <mergeCell ref="T9:T11"/>
    <mergeCell ref="A1:AM1"/>
    <mergeCell ref="A5:B11"/>
    <mergeCell ref="C5:C11"/>
    <mergeCell ref="D5:P5"/>
    <mergeCell ref="Q5:AF5"/>
    <mergeCell ref="AG5:AI8"/>
    <mergeCell ref="AJ5:AL8"/>
    <mergeCell ref="AM5:AM11"/>
    <mergeCell ref="AD6:AF8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AI9:AI11"/>
    <mergeCell ref="AJ9:AJ11"/>
    <mergeCell ref="AK9:AK11"/>
    <mergeCell ref="AL9:AL11"/>
    <mergeCell ref="Q31:AF31"/>
    <mergeCell ref="U9:U11"/>
    <mergeCell ref="V9:V11"/>
    <mergeCell ref="W9:W11"/>
    <mergeCell ref="A13:C13"/>
    <mergeCell ref="A12:C12"/>
    <mergeCell ref="AD9:AD11"/>
    <mergeCell ref="AE9:AE11"/>
    <mergeCell ref="AF9:AF11"/>
    <mergeCell ref="A54:C54"/>
    <mergeCell ref="K6:M8"/>
    <mergeCell ref="N6:P8"/>
    <mergeCell ref="A14:A23"/>
    <mergeCell ref="B14:B17"/>
    <mergeCell ref="B19:B22"/>
    <mergeCell ref="A25:C25"/>
    <mergeCell ref="D31:P31"/>
    <mergeCell ref="H35:H37"/>
    <mergeCell ref="I35:I37"/>
    <mergeCell ref="P9:P11"/>
    <mergeCell ref="C31:C37"/>
    <mergeCell ref="A40:A53"/>
    <mergeCell ref="B41:B44"/>
    <mergeCell ref="B46:B49"/>
    <mergeCell ref="B51:B53"/>
    <mergeCell ref="A24:C24"/>
  </mergeCells>
  <phoneticPr fontId="5"/>
  <dataValidations count="1">
    <dataValidation imeMode="off" allowBlank="1" showInputMessage="1" showErrorMessage="1" sqref="E15:F15 K15:L15 H15:I15 E40:F40 K40:L40 H40:I40 E16:E18 E20:E23 E25"/>
  </dataValidations>
  <printOptions horizontalCentered="1"/>
  <pageMargins left="0.39370078740157483" right="0.39370078740157483" top="0.59055118110236227" bottom="0.39370078740157483" header="0" footer="0.19685039370078741"/>
  <pageSetup paperSize="9" scale="50" firstPageNumber="16" fitToWidth="2" orientation="portrait" useFirstPageNumber="1" r:id="rId1"/>
  <headerFooter scaleWithDoc="0">
    <oddFooter>&amp;C&amp;"ＭＳ ゴシック,標準"&amp;8－ &amp;P －</oddFooter>
  </headerFooter>
  <colBreaks count="1" manualBreakCount="1">
    <brk id="20" max="7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C67"/>
  <sheetViews>
    <sheetView view="pageBreakPreview" zoomScale="70" zoomScaleNormal="75" zoomScaleSheetLayoutView="70" zoomScalePageLayoutView="70" workbookViewId="0">
      <selection activeCell="O27" sqref="O27"/>
    </sheetView>
  </sheetViews>
  <sheetFormatPr defaultColWidth="8.796875" defaultRowHeight="18.75" x14ac:dyDescent="0.45"/>
  <cols>
    <col min="1" max="1" width="2.09765625" style="199" customWidth="1"/>
    <col min="2" max="2" width="3.69921875" style="199" customWidth="1"/>
    <col min="3" max="3" width="7.69921875" style="199" customWidth="1"/>
    <col min="4" max="27" width="4.19921875" style="199" customWidth="1"/>
    <col min="28" max="16384" width="8.796875" style="199"/>
  </cols>
  <sheetData>
    <row r="1" spans="1:29" ht="36.75" customHeight="1" x14ac:dyDescent="0.45">
      <c r="A1" s="926" t="s">
        <v>465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</row>
    <row r="2" spans="1:29" ht="18.75" customHeight="1" x14ac:dyDescent="0.65">
      <c r="A2" s="200"/>
      <c r="B2" s="200"/>
      <c r="C2" s="201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29" ht="27" customHeight="1" x14ac:dyDescent="0.45">
      <c r="A3" s="202"/>
      <c r="B3" s="203"/>
      <c r="C3" s="204" t="s">
        <v>366</v>
      </c>
      <c r="D3" s="203"/>
      <c r="E3" s="927" t="s">
        <v>367</v>
      </c>
      <c r="F3" s="927"/>
      <c r="G3" s="927"/>
      <c r="H3" s="927"/>
      <c r="I3" s="927"/>
      <c r="J3" s="927"/>
      <c r="K3" s="205"/>
      <c r="L3" s="203"/>
      <c r="M3" s="927" t="s">
        <v>368</v>
      </c>
      <c r="N3" s="927"/>
      <c r="O3" s="927"/>
      <c r="P3" s="927"/>
      <c r="Q3" s="927"/>
      <c r="R3" s="927"/>
      <c r="S3" s="206"/>
      <c r="T3" s="207"/>
      <c r="U3" s="927" t="s">
        <v>417</v>
      </c>
      <c r="V3" s="927"/>
      <c r="W3" s="927"/>
      <c r="X3" s="927"/>
      <c r="Y3" s="927"/>
      <c r="Z3" s="927"/>
      <c r="AA3" s="208"/>
    </row>
    <row r="4" spans="1:29" ht="27" customHeight="1" x14ac:dyDescent="0.45">
      <c r="A4" s="209" t="s">
        <v>369</v>
      </c>
      <c r="B4" s="210"/>
      <c r="C4" s="337"/>
      <c r="D4" s="550" t="s">
        <v>436</v>
      </c>
      <c r="E4" s="549" t="s">
        <v>371</v>
      </c>
      <c r="F4" s="549" t="s">
        <v>372</v>
      </c>
      <c r="G4" s="549" t="s">
        <v>373</v>
      </c>
      <c r="H4" s="549" t="s">
        <v>374</v>
      </c>
      <c r="I4" s="549" t="s">
        <v>375</v>
      </c>
      <c r="J4" s="549" t="s">
        <v>376</v>
      </c>
      <c r="K4" s="211" t="s">
        <v>1</v>
      </c>
      <c r="L4" s="212" t="s">
        <v>370</v>
      </c>
      <c r="M4" s="549" t="s">
        <v>371</v>
      </c>
      <c r="N4" s="549" t="s">
        <v>372</v>
      </c>
      <c r="O4" s="549" t="s">
        <v>373</v>
      </c>
      <c r="P4" s="549" t="s">
        <v>374</v>
      </c>
      <c r="Q4" s="549" t="s">
        <v>375</v>
      </c>
      <c r="R4" s="549" t="s">
        <v>376</v>
      </c>
      <c r="S4" s="212" t="s">
        <v>1</v>
      </c>
      <c r="T4" s="213" t="s">
        <v>370</v>
      </c>
      <c r="U4" s="549" t="s">
        <v>371</v>
      </c>
      <c r="V4" s="549" t="s">
        <v>372</v>
      </c>
      <c r="W4" s="549" t="s">
        <v>373</v>
      </c>
      <c r="X4" s="549" t="s">
        <v>374</v>
      </c>
      <c r="Y4" s="549" t="s">
        <v>375</v>
      </c>
      <c r="Z4" s="549" t="s">
        <v>376</v>
      </c>
      <c r="AA4" s="214" t="s">
        <v>1</v>
      </c>
    </row>
    <row r="5" spans="1:29" ht="27" customHeight="1" x14ac:dyDescent="0.45">
      <c r="A5" s="219"/>
      <c r="B5" s="220"/>
      <c r="C5" s="221"/>
      <c r="D5" s="216"/>
      <c r="E5" s="217"/>
      <c r="F5" s="217"/>
      <c r="G5" s="217"/>
      <c r="H5" s="217"/>
      <c r="I5" s="217"/>
      <c r="J5" s="217"/>
      <c r="K5" s="222"/>
      <c r="L5" s="216"/>
      <c r="M5" s="217"/>
      <c r="N5" s="217"/>
      <c r="O5" s="217"/>
      <c r="P5" s="217"/>
      <c r="Q5" s="217"/>
      <c r="R5" s="217"/>
      <c r="S5" s="223"/>
      <c r="T5" s="224"/>
      <c r="U5" s="217"/>
      <c r="V5" s="217"/>
      <c r="W5" s="217"/>
      <c r="X5" s="217"/>
      <c r="Y5" s="217"/>
      <c r="Z5" s="217"/>
      <c r="AA5" s="217"/>
    </row>
    <row r="6" spans="1:29" ht="27" customHeight="1" x14ac:dyDescent="0.45">
      <c r="A6" s="928" t="s">
        <v>463</v>
      </c>
      <c r="B6" s="929"/>
      <c r="C6" s="930"/>
      <c r="D6" s="217">
        <f>SUM(D8:D21)</f>
        <v>17</v>
      </c>
      <c r="E6" s="217">
        <f t="shared" ref="E6:K6" si="0">SUM(E8:E21)</f>
        <v>57</v>
      </c>
      <c r="F6" s="217">
        <f t="shared" si="0"/>
        <v>127</v>
      </c>
      <c r="G6" s="217">
        <f t="shared" si="0"/>
        <v>88</v>
      </c>
      <c r="H6" s="217">
        <f t="shared" si="0"/>
        <v>29</v>
      </c>
      <c r="I6" s="217">
        <f t="shared" si="0"/>
        <v>10</v>
      </c>
      <c r="J6" s="217">
        <f t="shared" si="0"/>
        <v>6</v>
      </c>
      <c r="K6" s="218">
        <f t="shared" si="0"/>
        <v>334</v>
      </c>
      <c r="L6" s="217">
        <f>SUM(L8:L21)</f>
        <v>8</v>
      </c>
      <c r="M6" s="217">
        <f>SUM(M8:M21)</f>
        <v>39</v>
      </c>
      <c r="N6" s="217">
        <f t="shared" ref="N6:AA6" si="1">SUM(N8:N21)</f>
        <v>84</v>
      </c>
      <c r="O6" s="217">
        <f t="shared" si="1"/>
        <v>52</v>
      </c>
      <c r="P6" s="217">
        <f t="shared" si="1"/>
        <v>13</v>
      </c>
      <c r="Q6" s="217">
        <f t="shared" si="1"/>
        <v>4</v>
      </c>
      <c r="R6" s="217">
        <f t="shared" si="1"/>
        <v>4</v>
      </c>
      <c r="S6" s="223">
        <f>SUM(S8:S21)</f>
        <v>204</v>
      </c>
      <c r="T6" s="224">
        <f t="shared" si="1"/>
        <v>1</v>
      </c>
      <c r="U6" s="217">
        <f t="shared" si="1"/>
        <v>0</v>
      </c>
      <c r="V6" s="217">
        <f t="shared" si="1"/>
        <v>2</v>
      </c>
      <c r="W6" s="217">
        <f t="shared" si="1"/>
        <v>2</v>
      </c>
      <c r="X6" s="217">
        <f t="shared" si="1"/>
        <v>6</v>
      </c>
      <c r="Y6" s="217">
        <f t="shared" si="1"/>
        <v>0</v>
      </c>
      <c r="Z6" s="217">
        <f t="shared" si="1"/>
        <v>1</v>
      </c>
      <c r="AA6" s="217">
        <f t="shared" si="1"/>
        <v>12</v>
      </c>
    </row>
    <row r="7" spans="1:29" ht="27" customHeight="1" x14ac:dyDescent="0.45">
      <c r="A7" s="215"/>
      <c r="B7" s="225"/>
      <c r="C7" s="226"/>
      <c r="D7" s="227"/>
      <c r="E7" s="228"/>
      <c r="F7" s="228"/>
      <c r="G7" s="228"/>
      <c r="H7" s="228"/>
      <c r="I7" s="228"/>
      <c r="J7" s="228"/>
      <c r="K7" s="229"/>
      <c r="L7" s="227"/>
      <c r="M7" s="228"/>
      <c r="N7" s="228"/>
      <c r="O7" s="228"/>
      <c r="P7" s="228"/>
      <c r="Q7" s="228"/>
      <c r="R7" s="228"/>
      <c r="S7" s="230"/>
      <c r="T7" s="231"/>
      <c r="U7" s="228"/>
      <c r="V7" s="228"/>
      <c r="W7" s="228"/>
      <c r="X7" s="228"/>
      <c r="Y7" s="228"/>
      <c r="Z7" s="228"/>
      <c r="AA7" s="228"/>
    </row>
    <row r="8" spans="1:29" ht="27" customHeight="1" x14ac:dyDescent="0.45">
      <c r="A8" s="215"/>
      <c r="B8" s="225"/>
      <c r="C8" s="232" t="s">
        <v>187</v>
      </c>
      <c r="D8" s="233">
        <v>2</v>
      </c>
      <c r="E8" s="234">
        <v>1</v>
      </c>
      <c r="F8" s="234">
        <v>5</v>
      </c>
      <c r="G8" s="234">
        <v>1</v>
      </c>
      <c r="H8" s="234">
        <v>0</v>
      </c>
      <c r="I8" s="234">
        <v>0</v>
      </c>
      <c r="J8" s="234">
        <v>0</v>
      </c>
      <c r="K8" s="235">
        <f>SUM(D8:J8)</f>
        <v>9</v>
      </c>
      <c r="L8" s="233">
        <v>2</v>
      </c>
      <c r="M8" s="234">
        <v>0</v>
      </c>
      <c r="N8" s="234">
        <v>5</v>
      </c>
      <c r="O8" s="234">
        <v>0</v>
      </c>
      <c r="P8" s="234">
        <v>0</v>
      </c>
      <c r="Q8" s="234">
        <v>0</v>
      </c>
      <c r="R8" s="234">
        <v>0</v>
      </c>
      <c r="S8" s="236">
        <f>SUM(L8:R8)</f>
        <v>7</v>
      </c>
      <c r="T8" s="237">
        <v>0</v>
      </c>
      <c r="U8" s="234">
        <v>0</v>
      </c>
      <c r="V8" s="234">
        <v>0</v>
      </c>
      <c r="W8" s="234">
        <v>0</v>
      </c>
      <c r="X8" s="234">
        <v>0</v>
      </c>
      <c r="Y8" s="234">
        <v>0</v>
      </c>
      <c r="Z8" s="234">
        <v>0</v>
      </c>
      <c r="AA8" s="234">
        <f>SUM(T8:Z8)</f>
        <v>0</v>
      </c>
      <c r="AC8" s="238"/>
    </row>
    <row r="9" spans="1:29" ht="27" customHeight="1" x14ac:dyDescent="0.45">
      <c r="A9" s="215"/>
      <c r="B9" s="225"/>
      <c r="C9" s="232" t="s">
        <v>377</v>
      </c>
      <c r="D9" s="233">
        <v>1</v>
      </c>
      <c r="E9" s="234">
        <v>1</v>
      </c>
      <c r="F9" s="234">
        <v>2</v>
      </c>
      <c r="G9" s="234">
        <v>1</v>
      </c>
      <c r="H9" s="234">
        <v>1</v>
      </c>
      <c r="I9" s="234">
        <v>0</v>
      </c>
      <c r="J9" s="234">
        <v>0</v>
      </c>
      <c r="K9" s="235">
        <f t="shared" ref="K9:K21" si="2">SUM(D9:J9)</f>
        <v>6</v>
      </c>
      <c r="L9" s="233">
        <v>0</v>
      </c>
      <c r="M9" s="234">
        <v>0</v>
      </c>
      <c r="N9" s="234">
        <v>2</v>
      </c>
      <c r="O9" s="234">
        <v>0</v>
      </c>
      <c r="P9" s="234">
        <v>1</v>
      </c>
      <c r="Q9" s="234">
        <v>0</v>
      </c>
      <c r="R9" s="234">
        <v>0</v>
      </c>
      <c r="S9" s="236">
        <f t="shared" ref="S9:S21" si="3">SUM(L9:R9)</f>
        <v>3</v>
      </c>
      <c r="T9" s="237">
        <v>0</v>
      </c>
      <c r="U9" s="234">
        <v>0</v>
      </c>
      <c r="V9" s="234">
        <v>0</v>
      </c>
      <c r="W9" s="234">
        <v>0</v>
      </c>
      <c r="X9" s="234">
        <v>1</v>
      </c>
      <c r="Y9" s="234">
        <v>0</v>
      </c>
      <c r="Z9" s="234">
        <v>0</v>
      </c>
      <c r="AA9" s="234">
        <f t="shared" ref="AA9:AA21" si="4">SUM(T9:Z9)</f>
        <v>1</v>
      </c>
      <c r="AC9" s="238"/>
    </row>
    <row r="10" spans="1:29" ht="27" customHeight="1" x14ac:dyDescent="0.45">
      <c r="A10" s="215"/>
      <c r="B10" s="225"/>
      <c r="C10" s="232" t="s">
        <v>378</v>
      </c>
      <c r="D10" s="233">
        <v>2</v>
      </c>
      <c r="E10" s="234">
        <v>4</v>
      </c>
      <c r="F10" s="234">
        <v>11</v>
      </c>
      <c r="G10" s="234">
        <v>8</v>
      </c>
      <c r="H10" s="234">
        <v>2</v>
      </c>
      <c r="I10" s="234">
        <v>3</v>
      </c>
      <c r="J10" s="234">
        <v>0</v>
      </c>
      <c r="K10" s="235">
        <f t="shared" si="2"/>
        <v>30</v>
      </c>
      <c r="L10" s="233">
        <v>0</v>
      </c>
      <c r="M10" s="234">
        <v>1</v>
      </c>
      <c r="N10" s="234">
        <v>9</v>
      </c>
      <c r="O10" s="234">
        <v>5</v>
      </c>
      <c r="P10" s="234">
        <v>1</v>
      </c>
      <c r="Q10" s="234">
        <v>0</v>
      </c>
      <c r="R10" s="234">
        <v>0</v>
      </c>
      <c r="S10" s="236">
        <f t="shared" si="3"/>
        <v>16</v>
      </c>
      <c r="T10" s="237">
        <v>0</v>
      </c>
      <c r="U10" s="234">
        <v>0</v>
      </c>
      <c r="V10" s="234">
        <v>0</v>
      </c>
      <c r="W10" s="234">
        <v>0</v>
      </c>
      <c r="X10" s="234">
        <v>0</v>
      </c>
      <c r="Y10" s="234">
        <v>0</v>
      </c>
      <c r="Z10" s="234">
        <v>0</v>
      </c>
      <c r="AA10" s="234">
        <f t="shared" si="4"/>
        <v>0</v>
      </c>
      <c r="AC10" s="238"/>
    </row>
    <row r="11" spans="1:29" ht="27" customHeight="1" x14ac:dyDescent="0.45">
      <c r="A11" s="215"/>
      <c r="B11" s="225"/>
      <c r="C11" s="232" t="s">
        <v>379</v>
      </c>
      <c r="D11" s="233">
        <v>1</v>
      </c>
      <c r="E11" s="234">
        <v>1</v>
      </c>
      <c r="F11" s="234">
        <v>4</v>
      </c>
      <c r="G11" s="234">
        <v>3</v>
      </c>
      <c r="H11" s="234">
        <v>0</v>
      </c>
      <c r="I11" s="234">
        <v>0</v>
      </c>
      <c r="J11" s="234">
        <v>0</v>
      </c>
      <c r="K11" s="235">
        <f t="shared" si="2"/>
        <v>9</v>
      </c>
      <c r="L11" s="233">
        <v>0</v>
      </c>
      <c r="M11" s="234">
        <v>1</v>
      </c>
      <c r="N11" s="234">
        <v>2</v>
      </c>
      <c r="O11" s="234">
        <v>1</v>
      </c>
      <c r="P11" s="234">
        <v>0</v>
      </c>
      <c r="Q11" s="234">
        <v>0</v>
      </c>
      <c r="R11" s="234">
        <v>0</v>
      </c>
      <c r="S11" s="236">
        <f t="shared" si="3"/>
        <v>4</v>
      </c>
      <c r="T11" s="237">
        <v>0</v>
      </c>
      <c r="U11" s="234">
        <v>0</v>
      </c>
      <c r="V11" s="234">
        <v>0</v>
      </c>
      <c r="W11" s="234">
        <v>0</v>
      </c>
      <c r="X11" s="234">
        <v>1</v>
      </c>
      <c r="Y11" s="234">
        <v>0</v>
      </c>
      <c r="Z11" s="234">
        <v>0</v>
      </c>
      <c r="AA11" s="234">
        <f t="shared" si="4"/>
        <v>1</v>
      </c>
      <c r="AC11" s="238"/>
    </row>
    <row r="12" spans="1:29" ht="27" customHeight="1" x14ac:dyDescent="0.45">
      <c r="A12" s="215"/>
      <c r="B12" s="225"/>
      <c r="C12" s="232" t="s">
        <v>380</v>
      </c>
      <c r="D12" s="233">
        <v>3</v>
      </c>
      <c r="E12" s="234">
        <v>5</v>
      </c>
      <c r="F12" s="234">
        <v>10</v>
      </c>
      <c r="G12" s="234">
        <v>7</v>
      </c>
      <c r="H12" s="234">
        <v>1</v>
      </c>
      <c r="I12" s="234">
        <v>0</v>
      </c>
      <c r="J12" s="234">
        <v>0</v>
      </c>
      <c r="K12" s="235">
        <f t="shared" si="2"/>
        <v>26</v>
      </c>
      <c r="L12" s="233">
        <v>2</v>
      </c>
      <c r="M12" s="234">
        <v>3</v>
      </c>
      <c r="N12" s="234">
        <v>6</v>
      </c>
      <c r="O12" s="234">
        <v>4</v>
      </c>
      <c r="P12" s="234">
        <v>0</v>
      </c>
      <c r="Q12" s="234">
        <v>0</v>
      </c>
      <c r="R12" s="234">
        <v>0</v>
      </c>
      <c r="S12" s="236">
        <f t="shared" si="3"/>
        <v>15</v>
      </c>
      <c r="T12" s="237">
        <v>0</v>
      </c>
      <c r="U12" s="234">
        <v>0</v>
      </c>
      <c r="V12" s="234">
        <v>0</v>
      </c>
      <c r="W12" s="234">
        <v>0</v>
      </c>
      <c r="X12" s="234">
        <v>0</v>
      </c>
      <c r="Y12" s="234">
        <v>0</v>
      </c>
      <c r="Z12" s="234">
        <v>0</v>
      </c>
      <c r="AA12" s="234">
        <f t="shared" si="4"/>
        <v>0</v>
      </c>
      <c r="AC12" s="238"/>
    </row>
    <row r="13" spans="1:29" ht="27" customHeight="1" x14ac:dyDescent="0.45">
      <c r="A13" s="215"/>
      <c r="B13" s="225"/>
      <c r="C13" s="232" t="s">
        <v>381</v>
      </c>
      <c r="D13" s="233">
        <v>0</v>
      </c>
      <c r="E13" s="234">
        <v>4</v>
      </c>
      <c r="F13" s="234">
        <v>11</v>
      </c>
      <c r="G13" s="234">
        <v>6</v>
      </c>
      <c r="H13" s="234">
        <v>0</v>
      </c>
      <c r="I13" s="234">
        <v>0</v>
      </c>
      <c r="J13" s="234">
        <v>0</v>
      </c>
      <c r="K13" s="235">
        <f t="shared" si="2"/>
        <v>21</v>
      </c>
      <c r="L13" s="233">
        <v>0</v>
      </c>
      <c r="M13" s="234">
        <v>1</v>
      </c>
      <c r="N13" s="234">
        <v>6</v>
      </c>
      <c r="O13" s="234">
        <v>4</v>
      </c>
      <c r="P13" s="234">
        <v>0</v>
      </c>
      <c r="Q13" s="234">
        <v>0</v>
      </c>
      <c r="R13" s="234">
        <v>0</v>
      </c>
      <c r="S13" s="236">
        <f t="shared" si="3"/>
        <v>11</v>
      </c>
      <c r="T13" s="237">
        <v>1</v>
      </c>
      <c r="U13" s="234">
        <v>0</v>
      </c>
      <c r="V13" s="234">
        <v>0</v>
      </c>
      <c r="W13" s="234">
        <v>0</v>
      </c>
      <c r="X13" s="234">
        <v>0</v>
      </c>
      <c r="Y13" s="234">
        <v>0</v>
      </c>
      <c r="Z13" s="234">
        <v>0</v>
      </c>
      <c r="AA13" s="234">
        <f t="shared" si="4"/>
        <v>1</v>
      </c>
      <c r="AC13" s="238"/>
    </row>
    <row r="14" spans="1:29" ht="27" customHeight="1" x14ac:dyDescent="0.45">
      <c r="A14" s="215"/>
      <c r="B14" s="225"/>
      <c r="C14" s="232" t="s">
        <v>382</v>
      </c>
      <c r="D14" s="233">
        <v>0</v>
      </c>
      <c r="E14" s="234">
        <v>4</v>
      </c>
      <c r="F14" s="234">
        <v>9</v>
      </c>
      <c r="G14" s="234">
        <v>1</v>
      </c>
      <c r="H14" s="234">
        <v>1</v>
      </c>
      <c r="I14" s="234">
        <v>1</v>
      </c>
      <c r="J14" s="234">
        <v>1</v>
      </c>
      <c r="K14" s="235">
        <f t="shared" si="2"/>
        <v>17</v>
      </c>
      <c r="L14" s="233">
        <v>0</v>
      </c>
      <c r="M14" s="234">
        <v>3</v>
      </c>
      <c r="N14" s="234">
        <v>5</v>
      </c>
      <c r="O14" s="234">
        <v>1</v>
      </c>
      <c r="P14" s="234">
        <v>0</v>
      </c>
      <c r="Q14" s="234">
        <v>1</v>
      </c>
      <c r="R14" s="234">
        <v>0</v>
      </c>
      <c r="S14" s="236">
        <f t="shared" si="3"/>
        <v>10</v>
      </c>
      <c r="T14" s="237">
        <v>0</v>
      </c>
      <c r="U14" s="234">
        <v>0</v>
      </c>
      <c r="V14" s="234">
        <v>0</v>
      </c>
      <c r="W14" s="234">
        <v>0</v>
      </c>
      <c r="X14" s="234">
        <v>0</v>
      </c>
      <c r="Y14" s="234">
        <v>0</v>
      </c>
      <c r="Z14" s="234">
        <v>0</v>
      </c>
      <c r="AA14" s="234">
        <f t="shared" si="4"/>
        <v>0</v>
      </c>
      <c r="AC14" s="238"/>
    </row>
    <row r="15" spans="1:29" ht="27" customHeight="1" x14ac:dyDescent="0.45">
      <c r="A15" s="215"/>
      <c r="B15" s="225"/>
      <c r="C15" s="232" t="s">
        <v>383</v>
      </c>
      <c r="D15" s="233">
        <v>2</v>
      </c>
      <c r="E15" s="234">
        <v>7</v>
      </c>
      <c r="F15" s="234">
        <v>12</v>
      </c>
      <c r="G15" s="234">
        <v>10</v>
      </c>
      <c r="H15" s="234">
        <v>2</v>
      </c>
      <c r="I15" s="234">
        <v>1</v>
      </c>
      <c r="J15" s="234">
        <v>0</v>
      </c>
      <c r="K15" s="235">
        <f t="shared" si="2"/>
        <v>34</v>
      </c>
      <c r="L15" s="233">
        <v>1</v>
      </c>
      <c r="M15" s="234">
        <v>4</v>
      </c>
      <c r="N15" s="234">
        <v>5</v>
      </c>
      <c r="O15" s="234">
        <v>6</v>
      </c>
      <c r="P15" s="234">
        <v>2</v>
      </c>
      <c r="Q15" s="234">
        <v>0</v>
      </c>
      <c r="R15" s="234">
        <v>0</v>
      </c>
      <c r="S15" s="236">
        <f t="shared" si="3"/>
        <v>18</v>
      </c>
      <c r="T15" s="237">
        <v>0</v>
      </c>
      <c r="U15" s="234">
        <v>0</v>
      </c>
      <c r="V15" s="234">
        <v>0</v>
      </c>
      <c r="W15" s="234">
        <v>0</v>
      </c>
      <c r="X15" s="234">
        <v>2</v>
      </c>
      <c r="Y15" s="234">
        <v>0</v>
      </c>
      <c r="Z15" s="234">
        <v>0</v>
      </c>
      <c r="AA15" s="234">
        <f t="shared" si="4"/>
        <v>2</v>
      </c>
      <c r="AC15" s="238"/>
    </row>
    <row r="16" spans="1:29" ht="27" customHeight="1" x14ac:dyDescent="0.45">
      <c r="A16" s="215"/>
      <c r="B16" s="225"/>
      <c r="C16" s="232" t="s">
        <v>384</v>
      </c>
      <c r="D16" s="233">
        <v>1</v>
      </c>
      <c r="E16" s="234">
        <v>4</v>
      </c>
      <c r="F16" s="234">
        <v>7</v>
      </c>
      <c r="G16" s="234">
        <v>2</v>
      </c>
      <c r="H16" s="234">
        <v>1</v>
      </c>
      <c r="I16" s="234">
        <v>0</v>
      </c>
      <c r="J16" s="234">
        <v>2</v>
      </c>
      <c r="K16" s="235">
        <f t="shared" si="2"/>
        <v>17</v>
      </c>
      <c r="L16" s="233">
        <v>0</v>
      </c>
      <c r="M16" s="234">
        <v>2</v>
      </c>
      <c r="N16" s="234">
        <v>6</v>
      </c>
      <c r="O16" s="234">
        <v>2</v>
      </c>
      <c r="P16" s="234">
        <v>0</v>
      </c>
      <c r="Q16" s="234">
        <v>0</v>
      </c>
      <c r="R16" s="234">
        <v>2</v>
      </c>
      <c r="S16" s="236">
        <f t="shared" si="3"/>
        <v>12</v>
      </c>
      <c r="T16" s="237">
        <v>0</v>
      </c>
      <c r="U16" s="234">
        <v>0</v>
      </c>
      <c r="V16" s="234">
        <v>0</v>
      </c>
      <c r="W16" s="234">
        <v>0</v>
      </c>
      <c r="X16" s="234">
        <v>0</v>
      </c>
      <c r="Y16" s="234">
        <v>0</v>
      </c>
      <c r="Z16" s="234">
        <v>0</v>
      </c>
      <c r="AA16" s="234">
        <f t="shared" si="4"/>
        <v>0</v>
      </c>
      <c r="AC16" s="238"/>
    </row>
    <row r="17" spans="1:29" ht="27" customHeight="1" x14ac:dyDescent="0.45">
      <c r="A17" s="215"/>
      <c r="B17" s="225"/>
      <c r="C17" s="232" t="s">
        <v>385</v>
      </c>
      <c r="D17" s="233">
        <v>2</v>
      </c>
      <c r="E17" s="234">
        <v>3</v>
      </c>
      <c r="F17" s="234">
        <v>4</v>
      </c>
      <c r="G17" s="234">
        <v>9</v>
      </c>
      <c r="H17" s="234">
        <v>10</v>
      </c>
      <c r="I17" s="234">
        <v>4</v>
      </c>
      <c r="J17" s="234">
        <v>3</v>
      </c>
      <c r="K17" s="235">
        <f t="shared" si="2"/>
        <v>35</v>
      </c>
      <c r="L17" s="233">
        <v>1</v>
      </c>
      <c r="M17" s="234">
        <v>3</v>
      </c>
      <c r="N17" s="234">
        <v>3</v>
      </c>
      <c r="O17" s="234">
        <v>6</v>
      </c>
      <c r="P17" s="234">
        <v>4</v>
      </c>
      <c r="Q17" s="234">
        <v>3</v>
      </c>
      <c r="R17" s="234">
        <v>2</v>
      </c>
      <c r="S17" s="236">
        <f t="shared" si="3"/>
        <v>22</v>
      </c>
      <c r="T17" s="237">
        <v>0</v>
      </c>
      <c r="U17" s="234">
        <v>0</v>
      </c>
      <c r="V17" s="234">
        <v>0</v>
      </c>
      <c r="W17" s="234">
        <v>0</v>
      </c>
      <c r="X17" s="234">
        <v>0</v>
      </c>
      <c r="Y17" s="234">
        <v>0</v>
      </c>
      <c r="Z17" s="234">
        <v>0</v>
      </c>
      <c r="AA17" s="234">
        <f t="shared" si="4"/>
        <v>0</v>
      </c>
      <c r="AC17" s="238"/>
    </row>
    <row r="18" spans="1:29" ht="27" customHeight="1" x14ac:dyDescent="0.45">
      <c r="A18" s="215"/>
      <c r="B18" s="225"/>
      <c r="C18" s="239" t="s">
        <v>386</v>
      </c>
      <c r="D18" s="233">
        <v>1</v>
      </c>
      <c r="E18" s="234">
        <v>7</v>
      </c>
      <c r="F18" s="234">
        <v>23</v>
      </c>
      <c r="G18" s="234">
        <v>13</v>
      </c>
      <c r="H18" s="234">
        <v>0</v>
      </c>
      <c r="I18" s="234">
        <v>0</v>
      </c>
      <c r="J18" s="234">
        <v>0</v>
      </c>
      <c r="K18" s="235">
        <f t="shared" si="2"/>
        <v>44</v>
      </c>
      <c r="L18" s="233">
        <v>1</v>
      </c>
      <c r="M18" s="234">
        <v>6</v>
      </c>
      <c r="N18" s="234">
        <v>14</v>
      </c>
      <c r="O18" s="234">
        <v>4</v>
      </c>
      <c r="P18" s="234">
        <v>0</v>
      </c>
      <c r="Q18" s="234">
        <v>0</v>
      </c>
      <c r="R18" s="234">
        <v>0</v>
      </c>
      <c r="S18" s="236">
        <f t="shared" si="3"/>
        <v>25</v>
      </c>
      <c r="T18" s="237">
        <v>0</v>
      </c>
      <c r="U18" s="234">
        <v>0</v>
      </c>
      <c r="V18" s="234">
        <v>1</v>
      </c>
      <c r="W18" s="234">
        <v>1</v>
      </c>
      <c r="X18" s="234">
        <v>1</v>
      </c>
      <c r="Y18" s="234">
        <v>0</v>
      </c>
      <c r="Z18" s="234">
        <v>0</v>
      </c>
      <c r="AA18" s="234">
        <f t="shared" si="4"/>
        <v>3</v>
      </c>
      <c r="AC18" s="238"/>
    </row>
    <row r="19" spans="1:29" ht="27" customHeight="1" x14ac:dyDescent="0.45">
      <c r="A19" s="215"/>
      <c r="B19" s="225"/>
      <c r="C19" s="232" t="s">
        <v>387</v>
      </c>
      <c r="D19" s="233">
        <v>2</v>
      </c>
      <c r="E19" s="234">
        <v>7</v>
      </c>
      <c r="F19" s="234">
        <v>12</v>
      </c>
      <c r="G19" s="234">
        <v>12</v>
      </c>
      <c r="H19" s="234">
        <v>5</v>
      </c>
      <c r="I19" s="234">
        <v>1</v>
      </c>
      <c r="J19" s="234">
        <v>0</v>
      </c>
      <c r="K19" s="235">
        <f t="shared" si="2"/>
        <v>39</v>
      </c>
      <c r="L19" s="233">
        <v>1</v>
      </c>
      <c r="M19" s="234">
        <v>6</v>
      </c>
      <c r="N19" s="234">
        <v>7</v>
      </c>
      <c r="O19" s="234">
        <v>7</v>
      </c>
      <c r="P19" s="234">
        <v>1</v>
      </c>
      <c r="Q19" s="234">
        <v>0</v>
      </c>
      <c r="R19" s="234">
        <v>0</v>
      </c>
      <c r="S19" s="236">
        <f t="shared" si="3"/>
        <v>22</v>
      </c>
      <c r="T19" s="237">
        <v>0</v>
      </c>
      <c r="U19" s="234">
        <v>0</v>
      </c>
      <c r="V19" s="234">
        <v>0</v>
      </c>
      <c r="W19" s="234">
        <v>0</v>
      </c>
      <c r="X19" s="234">
        <v>0</v>
      </c>
      <c r="Y19" s="234">
        <v>0</v>
      </c>
      <c r="Z19" s="234">
        <v>1</v>
      </c>
      <c r="AA19" s="234">
        <f t="shared" si="4"/>
        <v>1</v>
      </c>
      <c r="AC19" s="238"/>
    </row>
    <row r="20" spans="1:29" ht="27" customHeight="1" x14ac:dyDescent="0.45">
      <c r="A20" s="215"/>
      <c r="B20" s="225"/>
      <c r="C20" s="232" t="s">
        <v>388</v>
      </c>
      <c r="D20" s="233">
        <v>0</v>
      </c>
      <c r="E20" s="234">
        <v>6</v>
      </c>
      <c r="F20" s="234">
        <v>10</v>
      </c>
      <c r="G20" s="234">
        <v>8</v>
      </c>
      <c r="H20" s="234">
        <v>4</v>
      </c>
      <c r="I20" s="234">
        <v>0</v>
      </c>
      <c r="J20" s="234">
        <v>0</v>
      </c>
      <c r="K20" s="235">
        <f t="shared" si="2"/>
        <v>28</v>
      </c>
      <c r="L20" s="233">
        <v>0</v>
      </c>
      <c r="M20" s="234">
        <v>7</v>
      </c>
      <c r="N20" s="234">
        <v>8</v>
      </c>
      <c r="O20" s="234">
        <v>6</v>
      </c>
      <c r="P20" s="234">
        <v>2</v>
      </c>
      <c r="Q20" s="234">
        <v>0</v>
      </c>
      <c r="R20" s="234">
        <v>0</v>
      </c>
      <c r="S20" s="236">
        <f t="shared" si="3"/>
        <v>23</v>
      </c>
      <c r="T20" s="237">
        <v>0</v>
      </c>
      <c r="U20" s="234">
        <v>0</v>
      </c>
      <c r="V20" s="234">
        <v>0</v>
      </c>
      <c r="W20" s="234">
        <v>0</v>
      </c>
      <c r="X20" s="234">
        <v>1</v>
      </c>
      <c r="Y20" s="234">
        <v>0</v>
      </c>
      <c r="Z20" s="234">
        <v>0</v>
      </c>
      <c r="AA20" s="234">
        <f t="shared" si="4"/>
        <v>1</v>
      </c>
      <c r="AC20" s="238"/>
    </row>
    <row r="21" spans="1:29" ht="27" customHeight="1" x14ac:dyDescent="0.45">
      <c r="A21" s="215"/>
      <c r="B21" s="225"/>
      <c r="C21" s="232" t="s">
        <v>389</v>
      </c>
      <c r="D21" s="240">
        <v>0</v>
      </c>
      <c r="E21" s="240">
        <v>3</v>
      </c>
      <c r="F21" s="240">
        <v>7</v>
      </c>
      <c r="G21" s="240">
        <v>7</v>
      </c>
      <c r="H21" s="240">
        <v>2</v>
      </c>
      <c r="I21" s="240">
        <v>0</v>
      </c>
      <c r="J21" s="240">
        <v>0</v>
      </c>
      <c r="K21" s="235">
        <f t="shared" si="2"/>
        <v>19</v>
      </c>
      <c r="L21" s="234">
        <v>0</v>
      </c>
      <c r="M21" s="234">
        <v>2</v>
      </c>
      <c r="N21" s="234">
        <v>6</v>
      </c>
      <c r="O21" s="234">
        <v>6</v>
      </c>
      <c r="P21" s="234">
        <v>2</v>
      </c>
      <c r="Q21" s="234">
        <v>0</v>
      </c>
      <c r="R21" s="234">
        <v>0</v>
      </c>
      <c r="S21" s="236">
        <f t="shared" si="3"/>
        <v>16</v>
      </c>
      <c r="T21" s="241">
        <v>0</v>
      </c>
      <c r="U21" s="234">
        <v>0</v>
      </c>
      <c r="V21" s="234">
        <v>1</v>
      </c>
      <c r="W21" s="234">
        <v>1</v>
      </c>
      <c r="X21" s="234">
        <v>0</v>
      </c>
      <c r="Y21" s="234">
        <v>0</v>
      </c>
      <c r="Z21" s="234">
        <v>0</v>
      </c>
      <c r="AA21" s="234">
        <f t="shared" si="4"/>
        <v>2</v>
      </c>
      <c r="AC21" s="238"/>
    </row>
    <row r="22" spans="1:29" ht="27.75" customHeight="1" x14ac:dyDescent="0.45">
      <c r="A22" s="202"/>
      <c r="B22" s="242"/>
      <c r="C22" s="243"/>
      <c r="D22" s="244"/>
      <c r="E22" s="245"/>
      <c r="F22" s="246"/>
      <c r="G22" s="245"/>
      <c r="H22" s="245"/>
      <c r="I22" s="245"/>
      <c r="J22" s="245"/>
      <c r="K22" s="247"/>
      <c r="L22" s="244"/>
      <c r="M22" s="245"/>
      <c r="N22" s="246"/>
      <c r="O22" s="245"/>
      <c r="P22" s="245"/>
      <c r="Q22" s="245"/>
      <c r="R22" s="245"/>
      <c r="S22" s="248"/>
      <c r="T22" s="249"/>
      <c r="U22" s="245"/>
      <c r="V22" s="246"/>
      <c r="W22" s="245"/>
      <c r="X22" s="245"/>
      <c r="Y22" s="245"/>
      <c r="Z22" s="245"/>
      <c r="AA22" s="245"/>
    </row>
    <row r="23" spans="1:29" ht="27.75" customHeight="1" x14ac:dyDescent="0.45">
      <c r="A23" s="911" t="s">
        <v>469</v>
      </c>
      <c r="B23" s="912"/>
      <c r="C23" s="913"/>
      <c r="D23" s="217">
        <f t="shared" ref="D23:AA23" si="5">SUM(D25:D45)</f>
        <v>6</v>
      </c>
      <c r="E23" s="217">
        <f t="shared" si="5"/>
        <v>14</v>
      </c>
      <c r="F23" s="217">
        <f t="shared" si="5"/>
        <v>27</v>
      </c>
      <c r="G23" s="217">
        <f t="shared" si="5"/>
        <v>15</v>
      </c>
      <c r="H23" s="217">
        <f t="shared" si="5"/>
        <v>5</v>
      </c>
      <c r="I23" s="217">
        <f t="shared" si="5"/>
        <v>0</v>
      </c>
      <c r="J23" s="217">
        <f t="shared" si="5"/>
        <v>0</v>
      </c>
      <c r="K23" s="222">
        <f t="shared" si="5"/>
        <v>67</v>
      </c>
      <c r="L23" s="217">
        <f t="shared" si="5"/>
        <v>2</v>
      </c>
      <c r="M23" s="217">
        <f t="shared" si="5"/>
        <v>12</v>
      </c>
      <c r="N23" s="217">
        <f t="shared" si="5"/>
        <v>14</v>
      </c>
      <c r="O23" s="217">
        <f t="shared" si="5"/>
        <v>9</v>
      </c>
      <c r="P23" s="217">
        <f t="shared" si="5"/>
        <v>4</v>
      </c>
      <c r="Q23" s="217">
        <f t="shared" si="5"/>
        <v>0</v>
      </c>
      <c r="R23" s="217">
        <f t="shared" si="5"/>
        <v>0</v>
      </c>
      <c r="S23" s="223">
        <f t="shared" si="5"/>
        <v>41</v>
      </c>
      <c r="T23" s="250">
        <f t="shared" si="5"/>
        <v>0</v>
      </c>
      <c r="U23" s="217">
        <f t="shared" si="5"/>
        <v>0</v>
      </c>
      <c r="V23" s="217">
        <f t="shared" si="5"/>
        <v>2</v>
      </c>
      <c r="W23" s="217">
        <f t="shared" si="5"/>
        <v>0</v>
      </c>
      <c r="X23" s="217">
        <f t="shared" si="5"/>
        <v>4</v>
      </c>
      <c r="Y23" s="217">
        <f t="shared" si="5"/>
        <v>0</v>
      </c>
      <c r="Z23" s="217">
        <f t="shared" si="5"/>
        <v>0</v>
      </c>
      <c r="AA23" s="217">
        <f t="shared" si="5"/>
        <v>6</v>
      </c>
    </row>
    <row r="24" spans="1:29" ht="27.75" customHeight="1" x14ac:dyDescent="0.45">
      <c r="A24" s="215"/>
      <c r="B24" s="225"/>
      <c r="C24" s="232"/>
      <c r="D24" s="227"/>
      <c r="E24" s="228"/>
      <c r="F24" s="228"/>
      <c r="G24" s="228"/>
      <c r="H24" s="228"/>
      <c r="I24" s="228"/>
      <c r="J24" s="228"/>
      <c r="K24" s="229"/>
      <c r="L24" s="227"/>
      <c r="M24" s="228"/>
      <c r="N24" s="228"/>
      <c r="O24" s="228"/>
      <c r="P24" s="228"/>
      <c r="Q24" s="228"/>
      <c r="R24" s="228"/>
      <c r="S24" s="230"/>
      <c r="T24" s="231"/>
      <c r="U24" s="228"/>
      <c r="V24" s="228"/>
      <c r="W24" s="228"/>
      <c r="X24" s="228"/>
      <c r="Y24" s="228"/>
      <c r="Z24" s="228"/>
      <c r="AA24" s="228"/>
    </row>
    <row r="25" spans="1:29" ht="27.75" customHeight="1" x14ac:dyDescent="0.45">
      <c r="A25" s="916" t="s">
        <v>148</v>
      </c>
      <c r="B25" s="917"/>
      <c r="C25" s="251" t="s">
        <v>390</v>
      </c>
      <c r="D25" s="234">
        <v>0</v>
      </c>
      <c r="E25" s="234">
        <v>0</v>
      </c>
      <c r="F25" s="234">
        <v>1</v>
      </c>
      <c r="G25" s="234">
        <v>0</v>
      </c>
      <c r="H25" s="234">
        <v>0</v>
      </c>
      <c r="I25" s="234">
        <v>0</v>
      </c>
      <c r="J25" s="234">
        <v>0</v>
      </c>
      <c r="K25" s="252">
        <f t="shared" ref="K25:K45" si="6">SUM(D25:J25)</f>
        <v>1</v>
      </c>
      <c r="L25" s="234">
        <v>0</v>
      </c>
      <c r="M25" s="234">
        <v>0</v>
      </c>
      <c r="N25" s="234">
        <v>1</v>
      </c>
      <c r="O25" s="234">
        <v>0</v>
      </c>
      <c r="P25" s="234">
        <v>0</v>
      </c>
      <c r="Q25" s="234">
        <v>0</v>
      </c>
      <c r="R25" s="234">
        <v>0</v>
      </c>
      <c r="S25" s="236">
        <f t="shared" ref="S25:S45" si="7">SUM(L25:R25)</f>
        <v>1</v>
      </c>
      <c r="T25" s="241">
        <v>0</v>
      </c>
      <c r="U25" s="234">
        <v>0</v>
      </c>
      <c r="V25" s="234">
        <v>0</v>
      </c>
      <c r="W25" s="234">
        <v>0</v>
      </c>
      <c r="X25" s="234">
        <v>0</v>
      </c>
      <c r="Y25" s="234">
        <v>0</v>
      </c>
      <c r="Z25" s="234">
        <v>0</v>
      </c>
      <c r="AA25" s="234">
        <f t="shared" ref="AA25:AA45" si="8">SUM(T25:Z25)</f>
        <v>0</v>
      </c>
      <c r="AC25" s="253"/>
    </row>
    <row r="26" spans="1:29" ht="27.75" customHeight="1" x14ac:dyDescent="0.45">
      <c r="A26" s="918"/>
      <c r="B26" s="919"/>
      <c r="C26" s="251" t="s">
        <v>391</v>
      </c>
      <c r="D26" s="234">
        <v>0</v>
      </c>
      <c r="E26" s="234">
        <v>0</v>
      </c>
      <c r="F26" s="234">
        <v>1</v>
      </c>
      <c r="G26" s="234">
        <v>0</v>
      </c>
      <c r="H26" s="234">
        <v>0</v>
      </c>
      <c r="I26" s="234">
        <v>0</v>
      </c>
      <c r="J26" s="234">
        <v>0</v>
      </c>
      <c r="K26" s="252">
        <f t="shared" si="6"/>
        <v>1</v>
      </c>
      <c r="L26" s="234">
        <v>0</v>
      </c>
      <c r="M26" s="234">
        <v>0</v>
      </c>
      <c r="N26" s="234">
        <v>1</v>
      </c>
      <c r="O26" s="234">
        <v>0</v>
      </c>
      <c r="P26" s="234">
        <v>0</v>
      </c>
      <c r="Q26" s="234">
        <v>0</v>
      </c>
      <c r="R26" s="234">
        <v>0</v>
      </c>
      <c r="S26" s="236">
        <f t="shared" si="7"/>
        <v>1</v>
      </c>
      <c r="T26" s="241">
        <v>0</v>
      </c>
      <c r="U26" s="234">
        <v>0</v>
      </c>
      <c r="V26" s="234">
        <v>0</v>
      </c>
      <c r="W26" s="234">
        <v>0</v>
      </c>
      <c r="X26" s="234">
        <v>0</v>
      </c>
      <c r="Y26" s="234">
        <v>0</v>
      </c>
      <c r="Z26" s="234">
        <v>0</v>
      </c>
      <c r="AA26" s="234">
        <f t="shared" si="8"/>
        <v>0</v>
      </c>
      <c r="AC26" s="253"/>
    </row>
    <row r="27" spans="1:29" ht="27.75" customHeight="1" x14ac:dyDescent="0.45">
      <c r="A27" s="918"/>
      <c r="B27" s="919"/>
      <c r="C27" s="254" t="s">
        <v>392</v>
      </c>
      <c r="D27" s="255">
        <v>0</v>
      </c>
      <c r="E27" s="255">
        <v>0</v>
      </c>
      <c r="F27" s="255">
        <v>0</v>
      </c>
      <c r="G27" s="255">
        <v>1</v>
      </c>
      <c r="H27" s="255">
        <v>0</v>
      </c>
      <c r="I27" s="255">
        <v>0</v>
      </c>
      <c r="J27" s="255">
        <v>0</v>
      </c>
      <c r="K27" s="256">
        <f t="shared" si="6"/>
        <v>1</v>
      </c>
      <c r="L27" s="255">
        <v>0</v>
      </c>
      <c r="M27" s="255">
        <v>0</v>
      </c>
      <c r="N27" s="255">
        <v>0</v>
      </c>
      <c r="O27" s="255">
        <v>0</v>
      </c>
      <c r="P27" s="255">
        <v>0</v>
      </c>
      <c r="Q27" s="255">
        <v>0</v>
      </c>
      <c r="R27" s="255">
        <v>0</v>
      </c>
      <c r="S27" s="257">
        <f t="shared" si="7"/>
        <v>0</v>
      </c>
      <c r="T27" s="258">
        <v>0</v>
      </c>
      <c r="U27" s="255">
        <v>0</v>
      </c>
      <c r="V27" s="255">
        <v>0</v>
      </c>
      <c r="W27" s="255">
        <v>0</v>
      </c>
      <c r="X27" s="255">
        <v>0</v>
      </c>
      <c r="Y27" s="255">
        <v>0</v>
      </c>
      <c r="Z27" s="255">
        <v>0</v>
      </c>
      <c r="AA27" s="255">
        <f t="shared" si="8"/>
        <v>0</v>
      </c>
      <c r="AC27" s="253"/>
    </row>
    <row r="28" spans="1:29" ht="27.75" customHeight="1" x14ac:dyDescent="0.45">
      <c r="A28" s="920" t="s">
        <v>468</v>
      </c>
      <c r="B28" s="921"/>
      <c r="C28" s="232" t="s">
        <v>393</v>
      </c>
      <c r="D28" s="234">
        <v>0</v>
      </c>
      <c r="E28" s="234">
        <v>1</v>
      </c>
      <c r="F28" s="234">
        <v>0</v>
      </c>
      <c r="G28" s="234">
        <v>0</v>
      </c>
      <c r="H28" s="234">
        <v>0</v>
      </c>
      <c r="I28" s="234">
        <v>0</v>
      </c>
      <c r="J28" s="234">
        <v>0</v>
      </c>
      <c r="K28" s="252">
        <f t="shared" si="6"/>
        <v>1</v>
      </c>
      <c r="L28" s="234">
        <v>0</v>
      </c>
      <c r="M28" s="234">
        <v>0</v>
      </c>
      <c r="N28" s="234">
        <v>0</v>
      </c>
      <c r="O28" s="234">
        <v>0</v>
      </c>
      <c r="P28" s="234">
        <v>0</v>
      </c>
      <c r="Q28" s="234">
        <v>0</v>
      </c>
      <c r="R28" s="234">
        <v>0</v>
      </c>
      <c r="S28" s="236">
        <f t="shared" si="7"/>
        <v>0</v>
      </c>
      <c r="T28" s="241">
        <v>0</v>
      </c>
      <c r="U28" s="234">
        <v>0</v>
      </c>
      <c r="V28" s="234">
        <v>0</v>
      </c>
      <c r="W28" s="234">
        <v>0</v>
      </c>
      <c r="X28" s="234">
        <v>0</v>
      </c>
      <c r="Y28" s="234">
        <v>0</v>
      </c>
      <c r="Z28" s="234">
        <v>0</v>
      </c>
      <c r="AA28" s="234">
        <f t="shared" si="8"/>
        <v>0</v>
      </c>
      <c r="AC28" s="253"/>
    </row>
    <row r="29" spans="1:29" ht="27.75" customHeight="1" x14ac:dyDescent="0.45">
      <c r="A29" s="920"/>
      <c r="B29" s="921"/>
      <c r="C29" s="232" t="s">
        <v>394</v>
      </c>
      <c r="D29" s="234">
        <v>0</v>
      </c>
      <c r="E29" s="234">
        <v>0</v>
      </c>
      <c r="F29" s="234">
        <v>2</v>
      </c>
      <c r="G29" s="234">
        <v>1</v>
      </c>
      <c r="H29" s="234">
        <v>0</v>
      </c>
      <c r="I29" s="234">
        <v>0</v>
      </c>
      <c r="J29" s="234">
        <v>0</v>
      </c>
      <c r="K29" s="252">
        <f t="shared" si="6"/>
        <v>3</v>
      </c>
      <c r="L29" s="234">
        <v>0</v>
      </c>
      <c r="M29" s="234">
        <v>0</v>
      </c>
      <c r="N29" s="234">
        <v>2</v>
      </c>
      <c r="O29" s="234">
        <v>0</v>
      </c>
      <c r="P29" s="234">
        <v>0</v>
      </c>
      <c r="Q29" s="234">
        <v>0</v>
      </c>
      <c r="R29" s="234">
        <v>0</v>
      </c>
      <c r="S29" s="236">
        <f t="shared" si="7"/>
        <v>2</v>
      </c>
      <c r="T29" s="241">
        <v>0</v>
      </c>
      <c r="U29" s="234">
        <v>0</v>
      </c>
      <c r="V29" s="234">
        <v>0</v>
      </c>
      <c r="W29" s="234">
        <v>0</v>
      </c>
      <c r="X29" s="234">
        <v>0</v>
      </c>
      <c r="Y29" s="234">
        <v>0</v>
      </c>
      <c r="Z29" s="234">
        <v>0</v>
      </c>
      <c r="AA29" s="234">
        <f t="shared" si="8"/>
        <v>0</v>
      </c>
      <c r="AC29" s="253"/>
    </row>
    <row r="30" spans="1:29" ht="27.75" customHeight="1" x14ac:dyDescent="0.45">
      <c r="A30" s="920"/>
      <c r="B30" s="921"/>
      <c r="C30" s="259" t="s">
        <v>395</v>
      </c>
      <c r="D30" s="255">
        <v>1</v>
      </c>
      <c r="E30" s="255">
        <v>0</v>
      </c>
      <c r="F30" s="255">
        <v>0</v>
      </c>
      <c r="G30" s="255">
        <v>0</v>
      </c>
      <c r="H30" s="255">
        <v>1</v>
      </c>
      <c r="I30" s="255">
        <v>0</v>
      </c>
      <c r="J30" s="255">
        <v>0</v>
      </c>
      <c r="K30" s="256">
        <f t="shared" si="6"/>
        <v>2</v>
      </c>
      <c r="L30" s="255">
        <v>0</v>
      </c>
      <c r="M30" s="255">
        <v>0</v>
      </c>
      <c r="N30" s="255">
        <v>0</v>
      </c>
      <c r="O30" s="255">
        <v>0</v>
      </c>
      <c r="P30" s="255">
        <v>1</v>
      </c>
      <c r="Q30" s="255">
        <v>0</v>
      </c>
      <c r="R30" s="255">
        <v>0</v>
      </c>
      <c r="S30" s="257">
        <f t="shared" si="7"/>
        <v>1</v>
      </c>
      <c r="T30" s="258">
        <v>0</v>
      </c>
      <c r="U30" s="255">
        <v>0</v>
      </c>
      <c r="V30" s="255">
        <v>0</v>
      </c>
      <c r="W30" s="255">
        <v>0</v>
      </c>
      <c r="X30" s="255">
        <v>1</v>
      </c>
      <c r="Y30" s="255">
        <v>0</v>
      </c>
      <c r="Z30" s="255">
        <v>0</v>
      </c>
      <c r="AA30" s="255">
        <f t="shared" si="8"/>
        <v>1</v>
      </c>
      <c r="AC30" s="253"/>
    </row>
    <row r="31" spans="1:29" ht="27.75" customHeight="1" x14ac:dyDescent="0.45">
      <c r="A31" s="920" t="s">
        <v>154</v>
      </c>
      <c r="B31" s="921"/>
      <c r="C31" s="232" t="s">
        <v>396</v>
      </c>
      <c r="D31" s="234">
        <v>0</v>
      </c>
      <c r="E31" s="234">
        <v>0</v>
      </c>
      <c r="F31" s="234">
        <v>1</v>
      </c>
      <c r="G31" s="234">
        <v>0</v>
      </c>
      <c r="H31" s="234">
        <v>0</v>
      </c>
      <c r="I31" s="234">
        <v>0</v>
      </c>
      <c r="J31" s="234">
        <v>0</v>
      </c>
      <c r="K31" s="235">
        <f t="shared" si="6"/>
        <v>1</v>
      </c>
      <c r="L31" s="234">
        <v>0</v>
      </c>
      <c r="M31" s="234">
        <v>0</v>
      </c>
      <c r="N31" s="234">
        <v>0</v>
      </c>
      <c r="O31" s="234">
        <v>0</v>
      </c>
      <c r="P31" s="234">
        <v>0</v>
      </c>
      <c r="Q31" s="234">
        <v>0</v>
      </c>
      <c r="R31" s="234">
        <v>0</v>
      </c>
      <c r="S31" s="236">
        <f t="shared" si="7"/>
        <v>0</v>
      </c>
      <c r="T31" s="241">
        <v>0</v>
      </c>
      <c r="U31" s="234">
        <v>0</v>
      </c>
      <c r="V31" s="234">
        <v>0</v>
      </c>
      <c r="W31" s="234">
        <v>0</v>
      </c>
      <c r="X31" s="234">
        <v>0</v>
      </c>
      <c r="Y31" s="234">
        <v>0</v>
      </c>
      <c r="Z31" s="234">
        <v>0</v>
      </c>
      <c r="AA31" s="234">
        <f t="shared" si="8"/>
        <v>0</v>
      </c>
      <c r="AC31" s="253"/>
    </row>
    <row r="32" spans="1:29" ht="27.75" customHeight="1" x14ac:dyDescent="0.45">
      <c r="A32" s="920"/>
      <c r="B32" s="921"/>
      <c r="C32" s="260" t="s">
        <v>397</v>
      </c>
      <c r="D32" s="255">
        <v>0</v>
      </c>
      <c r="E32" s="234">
        <v>0</v>
      </c>
      <c r="F32" s="234">
        <v>0</v>
      </c>
      <c r="G32" s="234">
        <v>0</v>
      </c>
      <c r="H32" s="234">
        <v>0</v>
      </c>
      <c r="I32" s="234">
        <v>0</v>
      </c>
      <c r="J32" s="234">
        <v>0</v>
      </c>
      <c r="K32" s="256">
        <f t="shared" si="6"/>
        <v>0</v>
      </c>
      <c r="L32" s="255">
        <v>0</v>
      </c>
      <c r="M32" s="234">
        <v>0</v>
      </c>
      <c r="N32" s="234">
        <v>0</v>
      </c>
      <c r="O32" s="234">
        <v>0</v>
      </c>
      <c r="P32" s="234">
        <v>0</v>
      </c>
      <c r="Q32" s="234">
        <v>0</v>
      </c>
      <c r="R32" s="234">
        <v>0</v>
      </c>
      <c r="S32" s="257">
        <f t="shared" si="7"/>
        <v>0</v>
      </c>
      <c r="T32" s="258">
        <v>0</v>
      </c>
      <c r="U32" s="234">
        <v>0</v>
      </c>
      <c r="V32" s="234">
        <v>0</v>
      </c>
      <c r="W32" s="234">
        <v>0</v>
      </c>
      <c r="X32" s="234">
        <v>1</v>
      </c>
      <c r="Y32" s="234">
        <v>0</v>
      </c>
      <c r="Z32" s="234">
        <v>0</v>
      </c>
      <c r="AA32" s="255">
        <f t="shared" si="8"/>
        <v>1</v>
      </c>
      <c r="AC32" s="253"/>
    </row>
    <row r="33" spans="1:29" ht="27.75" customHeight="1" x14ac:dyDescent="0.45">
      <c r="A33" s="924" t="s">
        <v>381</v>
      </c>
      <c r="B33" s="925"/>
      <c r="C33" s="261" t="s">
        <v>398</v>
      </c>
      <c r="D33" s="262">
        <v>0</v>
      </c>
      <c r="E33" s="262">
        <v>0</v>
      </c>
      <c r="F33" s="262">
        <v>1</v>
      </c>
      <c r="G33" s="262">
        <v>2</v>
      </c>
      <c r="H33" s="262">
        <v>0</v>
      </c>
      <c r="I33" s="262">
        <v>0</v>
      </c>
      <c r="J33" s="262">
        <v>0</v>
      </c>
      <c r="K33" s="263">
        <f t="shared" si="6"/>
        <v>3</v>
      </c>
      <c r="L33" s="262">
        <v>0</v>
      </c>
      <c r="M33" s="262">
        <v>0</v>
      </c>
      <c r="N33" s="262">
        <v>1</v>
      </c>
      <c r="O33" s="262">
        <v>3</v>
      </c>
      <c r="P33" s="262">
        <v>0</v>
      </c>
      <c r="Q33" s="262">
        <v>0</v>
      </c>
      <c r="R33" s="262">
        <v>0</v>
      </c>
      <c r="S33" s="264">
        <f t="shared" si="7"/>
        <v>4</v>
      </c>
      <c r="T33" s="265">
        <v>0</v>
      </c>
      <c r="U33" s="262">
        <v>0</v>
      </c>
      <c r="V33" s="262">
        <v>0</v>
      </c>
      <c r="W33" s="262">
        <v>0</v>
      </c>
      <c r="X33" s="262">
        <v>0</v>
      </c>
      <c r="Y33" s="262">
        <v>0</v>
      </c>
      <c r="Z33" s="262">
        <v>0</v>
      </c>
      <c r="AA33" s="262">
        <f t="shared" si="8"/>
        <v>0</v>
      </c>
      <c r="AC33" s="253"/>
    </row>
    <row r="34" spans="1:29" ht="27.75" customHeight="1" x14ac:dyDescent="0.45">
      <c r="A34" s="922" t="s">
        <v>399</v>
      </c>
      <c r="B34" s="923"/>
      <c r="C34" s="333" t="s">
        <v>400</v>
      </c>
      <c r="D34" s="234">
        <v>0</v>
      </c>
      <c r="E34" s="234">
        <v>1</v>
      </c>
      <c r="F34" s="234">
        <v>0</v>
      </c>
      <c r="G34" s="234">
        <v>2</v>
      </c>
      <c r="H34" s="266">
        <v>0</v>
      </c>
      <c r="I34" s="266">
        <v>0</v>
      </c>
      <c r="J34" s="266">
        <v>0</v>
      </c>
      <c r="K34" s="267">
        <f t="shared" si="6"/>
        <v>3</v>
      </c>
      <c r="L34" s="234">
        <v>0</v>
      </c>
      <c r="M34" s="234">
        <v>1</v>
      </c>
      <c r="N34" s="234">
        <v>0</v>
      </c>
      <c r="O34" s="234">
        <v>1</v>
      </c>
      <c r="P34" s="266">
        <v>0</v>
      </c>
      <c r="Q34" s="266">
        <v>0</v>
      </c>
      <c r="R34" s="266">
        <v>0</v>
      </c>
      <c r="S34" s="268">
        <f t="shared" si="7"/>
        <v>2</v>
      </c>
      <c r="T34" s="241">
        <v>0</v>
      </c>
      <c r="U34" s="234">
        <v>0</v>
      </c>
      <c r="V34" s="234">
        <v>0</v>
      </c>
      <c r="W34" s="234">
        <v>0</v>
      </c>
      <c r="X34" s="266">
        <v>0</v>
      </c>
      <c r="Y34" s="266">
        <v>0</v>
      </c>
      <c r="Z34" s="266">
        <v>0</v>
      </c>
      <c r="AA34" s="266">
        <f t="shared" si="8"/>
        <v>0</v>
      </c>
      <c r="AC34" s="253"/>
    </row>
    <row r="35" spans="1:29" ht="27.75" customHeight="1" x14ac:dyDescent="0.45">
      <c r="A35" s="922"/>
      <c r="B35" s="923"/>
      <c r="C35" s="251" t="s">
        <v>401</v>
      </c>
      <c r="D35" s="234">
        <v>1</v>
      </c>
      <c r="E35" s="234">
        <v>0</v>
      </c>
      <c r="F35" s="234">
        <v>3</v>
      </c>
      <c r="G35" s="234">
        <v>0</v>
      </c>
      <c r="H35" s="234">
        <v>0</v>
      </c>
      <c r="I35" s="234">
        <v>0</v>
      </c>
      <c r="J35" s="234">
        <v>0</v>
      </c>
      <c r="K35" s="235">
        <f t="shared" si="6"/>
        <v>4</v>
      </c>
      <c r="L35" s="234">
        <v>0</v>
      </c>
      <c r="M35" s="234">
        <v>0</v>
      </c>
      <c r="N35" s="234">
        <v>2</v>
      </c>
      <c r="O35" s="234">
        <v>0</v>
      </c>
      <c r="P35" s="234">
        <v>0</v>
      </c>
      <c r="Q35" s="234">
        <v>0</v>
      </c>
      <c r="R35" s="234">
        <v>0</v>
      </c>
      <c r="S35" s="236">
        <f t="shared" si="7"/>
        <v>2</v>
      </c>
      <c r="T35" s="241">
        <v>0</v>
      </c>
      <c r="U35" s="234">
        <v>0</v>
      </c>
      <c r="V35" s="234">
        <v>0</v>
      </c>
      <c r="W35" s="234">
        <v>0</v>
      </c>
      <c r="X35" s="234">
        <v>0</v>
      </c>
      <c r="Y35" s="234">
        <v>0</v>
      </c>
      <c r="Z35" s="234">
        <v>0</v>
      </c>
      <c r="AA35" s="234">
        <f t="shared" si="8"/>
        <v>0</v>
      </c>
      <c r="AC35" s="253"/>
    </row>
    <row r="36" spans="1:29" ht="27.75" customHeight="1" x14ac:dyDescent="0.45">
      <c r="A36" s="922"/>
      <c r="B36" s="923"/>
      <c r="C36" s="251" t="s">
        <v>402</v>
      </c>
      <c r="D36" s="234">
        <v>0</v>
      </c>
      <c r="E36" s="234">
        <v>1</v>
      </c>
      <c r="F36" s="234">
        <v>2</v>
      </c>
      <c r="G36" s="234">
        <v>0</v>
      </c>
      <c r="H36" s="234">
        <v>0</v>
      </c>
      <c r="I36" s="234">
        <v>0</v>
      </c>
      <c r="J36" s="234">
        <v>0</v>
      </c>
      <c r="K36" s="235">
        <f t="shared" si="6"/>
        <v>3</v>
      </c>
      <c r="L36" s="234">
        <v>0</v>
      </c>
      <c r="M36" s="234">
        <v>1</v>
      </c>
      <c r="N36" s="234">
        <v>1</v>
      </c>
      <c r="O36" s="234">
        <v>0</v>
      </c>
      <c r="P36" s="234">
        <v>0</v>
      </c>
      <c r="Q36" s="234">
        <v>0</v>
      </c>
      <c r="R36" s="234">
        <v>0</v>
      </c>
      <c r="S36" s="236">
        <f t="shared" si="7"/>
        <v>2</v>
      </c>
      <c r="T36" s="241">
        <v>0</v>
      </c>
      <c r="U36" s="234">
        <v>0</v>
      </c>
      <c r="V36" s="234">
        <v>0</v>
      </c>
      <c r="W36" s="234">
        <v>0</v>
      </c>
      <c r="X36" s="234">
        <v>0</v>
      </c>
      <c r="Y36" s="234">
        <v>0</v>
      </c>
      <c r="Z36" s="234">
        <v>0</v>
      </c>
      <c r="AA36" s="234">
        <f t="shared" si="8"/>
        <v>0</v>
      </c>
      <c r="AC36" s="253"/>
    </row>
    <row r="37" spans="1:29" ht="27.75" customHeight="1" x14ac:dyDescent="0.45">
      <c r="A37" s="922"/>
      <c r="B37" s="923"/>
      <c r="C37" s="254" t="s">
        <v>403</v>
      </c>
      <c r="D37" s="255">
        <v>0</v>
      </c>
      <c r="E37" s="234">
        <v>0</v>
      </c>
      <c r="F37" s="234">
        <v>3</v>
      </c>
      <c r="G37" s="234">
        <v>1</v>
      </c>
      <c r="H37" s="234">
        <v>1</v>
      </c>
      <c r="I37" s="234">
        <v>0</v>
      </c>
      <c r="J37" s="234">
        <v>0</v>
      </c>
      <c r="K37" s="256">
        <f t="shared" si="6"/>
        <v>5</v>
      </c>
      <c r="L37" s="255">
        <v>0</v>
      </c>
      <c r="M37" s="234">
        <v>0</v>
      </c>
      <c r="N37" s="234">
        <v>1</v>
      </c>
      <c r="O37" s="234">
        <v>0</v>
      </c>
      <c r="P37" s="234">
        <v>1</v>
      </c>
      <c r="Q37" s="234">
        <v>0</v>
      </c>
      <c r="R37" s="234">
        <v>0</v>
      </c>
      <c r="S37" s="257">
        <f t="shared" si="7"/>
        <v>2</v>
      </c>
      <c r="T37" s="258">
        <v>0</v>
      </c>
      <c r="U37" s="234">
        <v>0</v>
      </c>
      <c r="V37" s="234">
        <v>0</v>
      </c>
      <c r="W37" s="234">
        <v>0</v>
      </c>
      <c r="X37" s="234">
        <v>1</v>
      </c>
      <c r="Y37" s="234">
        <v>0</v>
      </c>
      <c r="Z37" s="234">
        <v>0</v>
      </c>
      <c r="AA37" s="255">
        <f t="shared" si="8"/>
        <v>1</v>
      </c>
      <c r="AC37" s="253"/>
    </row>
    <row r="38" spans="1:29" ht="27.75" customHeight="1" x14ac:dyDescent="0.45">
      <c r="A38" s="914" t="s">
        <v>404</v>
      </c>
      <c r="B38" s="915"/>
      <c r="C38" s="260" t="s">
        <v>405</v>
      </c>
      <c r="D38" s="262">
        <v>1</v>
      </c>
      <c r="E38" s="262">
        <v>4</v>
      </c>
      <c r="F38" s="262">
        <v>0</v>
      </c>
      <c r="G38" s="262">
        <v>0</v>
      </c>
      <c r="H38" s="262">
        <v>0</v>
      </c>
      <c r="I38" s="262">
        <v>0</v>
      </c>
      <c r="J38" s="262">
        <v>0</v>
      </c>
      <c r="K38" s="252">
        <f t="shared" si="6"/>
        <v>5</v>
      </c>
      <c r="L38" s="262">
        <v>0</v>
      </c>
      <c r="M38" s="262">
        <v>2</v>
      </c>
      <c r="N38" s="262">
        <v>0</v>
      </c>
      <c r="O38" s="262">
        <v>0</v>
      </c>
      <c r="P38" s="262">
        <v>0</v>
      </c>
      <c r="Q38" s="262">
        <v>0</v>
      </c>
      <c r="R38" s="262">
        <v>0</v>
      </c>
      <c r="S38" s="236">
        <f t="shared" si="7"/>
        <v>2</v>
      </c>
      <c r="T38" s="265">
        <v>0</v>
      </c>
      <c r="U38" s="262">
        <v>0</v>
      </c>
      <c r="V38" s="262">
        <v>0</v>
      </c>
      <c r="W38" s="262">
        <v>0</v>
      </c>
      <c r="X38" s="262">
        <v>0</v>
      </c>
      <c r="Y38" s="262">
        <v>0</v>
      </c>
      <c r="Z38" s="262">
        <v>0</v>
      </c>
      <c r="AA38" s="234">
        <f t="shared" si="8"/>
        <v>0</v>
      </c>
      <c r="AC38" s="253"/>
    </row>
    <row r="39" spans="1:29" ht="27.75" customHeight="1" x14ac:dyDescent="0.45">
      <c r="A39" s="914" t="s">
        <v>406</v>
      </c>
      <c r="B39" s="915"/>
      <c r="C39" s="260" t="s">
        <v>407</v>
      </c>
      <c r="D39" s="262">
        <v>2</v>
      </c>
      <c r="E39" s="262">
        <v>3</v>
      </c>
      <c r="F39" s="262">
        <v>1</v>
      </c>
      <c r="G39" s="262">
        <v>3</v>
      </c>
      <c r="H39" s="262">
        <v>2</v>
      </c>
      <c r="I39" s="262">
        <v>0</v>
      </c>
      <c r="J39" s="262">
        <v>0</v>
      </c>
      <c r="K39" s="263">
        <f t="shared" si="6"/>
        <v>11</v>
      </c>
      <c r="L39" s="262">
        <v>1</v>
      </c>
      <c r="M39" s="262">
        <v>3</v>
      </c>
      <c r="N39" s="262">
        <v>0</v>
      </c>
      <c r="O39" s="262">
        <v>2</v>
      </c>
      <c r="P39" s="262">
        <v>1</v>
      </c>
      <c r="Q39" s="262">
        <v>0</v>
      </c>
      <c r="R39" s="262">
        <v>0</v>
      </c>
      <c r="S39" s="264">
        <f t="shared" si="7"/>
        <v>7</v>
      </c>
      <c r="T39" s="265">
        <v>0</v>
      </c>
      <c r="U39" s="262">
        <v>0</v>
      </c>
      <c r="V39" s="262">
        <v>0</v>
      </c>
      <c r="W39" s="262">
        <v>0</v>
      </c>
      <c r="X39" s="262">
        <v>0</v>
      </c>
      <c r="Y39" s="262">
        <v>0</v>
      </c>
      <c r="Z39" s="262">
        <v>0</v>
      </c>
      <c r="AA39" s="262">
        <f t="shared" si="8"/>
        <v>0</v>
      </c>
      <c r="AC39" s="253"/>
    </row>
    <row r="40" spans="1:29" ht="27.75" customHeight="1" x14ac:dyDescent="0.45">
      <c r="A40" s="931" t="s">
        <v>467</v>
      </c>
      <c r="B40" s="932"/>
      <c r="C40" s="232" t="s">
        <v>408</v>
      </c>
      <c r="D40" s="234">
        <v>0</v>
      </c>
      <c r="E40" s="234">
        <v>0</v>
      </c>
      <c r="F40" s="234">
        <v>4</v>
      </c>
      <c r="G40" s="234">
        <v>1</v>
      </c>
      <c r="H40" s="234">
        <v>0</v>
      </c>
      <c r="I40" s="234">
        <v>0</v>
      </c>
      <c r="J40" s="234">
        <v>0</v>
      </c>
      <c r="K40" s="252">
        <f t="shared" si="6"/>
        <v>5</v>
      </c>
      <c r="L40" s="234">
        <v>0</v>
      </c>
      <c r="M40" s="234">
        <v>0</v>
      </c>
      <c r="N40" s="234">
        <v>1</v>
      </c>
      <c r="O40" s="234">
        <v>0</v>
      </c>
      <c r="P40" s="234">
        <v>0</v>
      </c>
      <c r="Q40" s="234">
        <v>0</v>
      </c>
      <c r="R40" s="234">
        <v>0</v>
      </c>
      <c r="S40" s="236">
        <f t="shared" si="7"/>
        <v>1</v>
      </c>
      <c r="T40" s="241">
        <v>0</v>
      </c>
      <c r="U40" s="234">
        <v>0</v>
      </c>
      <c r="V40" s="234">
        <v>1</v>
      </c>
      <c r="W40" s="234">
        <v>0</v>
      </c>
      <c r="X40" s="234">
        <v>0</v>
      </c>
      <c r="Y40" s="234">
        <v>0</v>
      </c>
      <c r="Z40" s="234">
        <v>0</v>
      </c>
      <c r="AA40" s="234">
        <f t="shared" si="8"/>
        <v>1</v>
      </c>
      <c r="AC40" s="253"/>
    </row>
    <row r="41" spans="1:29" ht="27.75" customHeight="1" x14ac:dyDescent="0.45">
      <c r="A41" s="931"/>
      <c r="B41" s="932"/>
      <c r="C41" s="232" t="s">
        <v>409</v>
      </c>
      <c r="D41" s="234">
        <v>0</v>
      </c>
      <c r="E41" s="234">
        <v>1</v>
      </c>
      <c r="F41" s="234">
        <v>2</v>
      </c>
      <c r="G41" s="234">
        <v>1</v>
      </c>
      <c r="H41" s="234">
        <v>0</v>
      </c>
      <c r="I41" s="234">
        <v>0</v>
      </c>
      <c r="J41" s="234">
        <v>0</v>
      </c>
      <c r="K41" s="252">
        <f t="shared" si="6"/>
        <v>4</v>
      </c>
      <c r="L41" s="234">
        <v>0</v>
      </c>
      <c r="M41" s="234">
        <v>2</v>
      </c>
      <c r="N41" s="234">
        <v>0</v>
      </c>
      <c r="O41" s="234">
        <v>1</v>
      </c>
      <c r="P41" s="234">
        <v>0</v>
      </c>
      <c r="Q41" s="234">
        <v>0</v>
      </c>
      <c r="R41" s="234">
        <v>0</v>
      </c>
      <c r="S41" s="236">
        <f t="shared" si="7"/>
        <v>3</v>
      </c>
      <c r="T41" s="241">
        <v>0</v>
      </c>
      <c r="U41" s="234">
        <v>0</v>
      </c>
      <c r="V41" s="234">
        <v>0</v>
      </c>
      <c r="W41" s="234">
        <v>0</v>
      </c>
      <c r="X41" s="234">
        <v>0</v>
      </c>
      <c r="Y41" s="234">
        <v>0</v>
      </c>
      <c r="Z41" s="234">
        <v>0</v>
      </c>
      <c r="AA41" s="234">
        <f t="shared" si="8"/>
        <v>0</v>
      </c>
      <c r="AC41" s="253"/>
    </row>
    <row r="42" spans="1:29" ht="27.75" customHeight="1" x14ac:dyDescent="0.45">
      <c r="A42" s="931"/>
      <c r="B42" s="932"/>
      <c r="C42" s="260" t="s">
        <v>410</v>
      </c>
      <c r="D42" s="255">
        <v>0</v>
      </c>
      <c r="E42" s="255">
        <v>1</v>
      </c>
      <c r="F42" s="255">
        <v>1</v>
      </c>
      <c r="G42" s="255">
        <v>1</v>
      </c>
      <c r="H42" s="255">
        <v>0</v>
      </c>
      <c r="I42" s="255">
        <v>0</v>
      </c>
      <c r="J42" s="255">
        <v>0</v>
      </c>
      <c r="K42" s="252">
        <f t="shared" si="6"/>
        <v>3</v>
      </c>
      <c r="L42" s="255">
        <v>0</v>
      </c>
      <c r="M42" s="255">
        <v>1</v>
      </c>
      <c r="N42" s="234">
        <v>0</v>
      </c>
      <c r="O42" s="255">
        <v>0</v>
      </c>
      <c r="P42" s="255">
        <v>0</v>
      </c>
      <c r="Q42" s="255">
        <v>0</v>
      </c>
      <c r="R42" s="255">
        <v>0</v>
      </c>
      <c r="S42" s="236">
        <f t="shared" si="7"/>
        <v>1</v>
      </c>
      <c r="T42" s="258">
        <v>0</v>
      </c>
      <c r="U42" s="255">
        <v>0</v>
      </c>
      <c r="V42" s="255">
        <v>0</v>
      </c>
      <c r="W42" s="255">
        <v>0</v>
      </c>
      <c r="X42" s="255">
        <v>0</v>
      </c>
      <c r="Y42" s="255">
        <v>0</v>
      </c>
      <c r="Z42" s="255">
        <v>0</v>
      </c>
      <c r="AA42" s="234">
        <f t="shared" si="8"/>
        <v>0</v>
      </c>
      <c r="AC42" s="253"/>
    </row>
    <row r="43" spans="1:29" ht="27.75" customHeight="1" x14ac:dyDescent="0.45">
      <c r="A43" s="914" t="s">
        <v>387</v>
      </c>
      <c r="B43" s="915"/>
      <c r="C43" s="334" t="s">
        <v>411</v>
      </c>
      <c r="D43" s="262">
        <v>1</v>
      </c>
      <c r="E43" s="262">
        <v>1</v>
      </c>
      <c r="F43" s="262">
        <v>0</v>
      </c>
      <c r="G43" s="262">
        <v>1</v>
      </c>
      <c r="H43" s="262">
        <v>1</v>
      </c>
      <c r="I43" s="262">
        <v>0</v>
      </c>
      <c r="J43" s="262">
        <v>0</v>
      </c>
      <c r="K43" s="263">
        <f t="shared" si="6"/>
        <v>4</v>
      </c>
      <c r="L43" s="262">
        <v>1</v>
      </c>
      <c r="M43" s="262">
        <v>1</v>
      </c>
      <c r="N43" s="262">
        <v>0</v>
      </c>
      <c r="O43" s="262">
        <v>1</v>
      </c>
      <c r="P43" s="262">
        <v>1</v>
      </c>
      <c r="Q43" s="262">
        <v>0</v>
      </c>
      <c r="R43" s="262">
        <v>0</v>
      </c>
      <c r="S43" s="264">
        <f t="shared" si="7"/>
        <v>4</v>
      </c>
      <c r="T43" s="265">
        <v>0</v>
      </c>
      <c r="U43" s="262">
        <v>0</v>
      </c>
      <c r="V43" s="262">
        <v>0</v>
      </c>
      <c r="W43" s="262">
        <v>0</v>
      </c>
      <c r="X43" s="262">
        <v>0</v>
      </c>
      <c r="Y43" s="262">
        <v>0</v>
      </c>
      <c r="Z43" s="262">
        <v>0</v>
      </c>
      <c r="AA43" s="262">
        <f t="shared" si="8"/>
        <v>0</v>
      </c>
      <c r="AC43" s="253"/>
    </row>
    <row r="44" spans="1:29" ht="27.75" customHeight="1" x14ac:dyDescent="0.45">
      <c r="A44" s="914" t="s">
        <v>388</v>
      </c>
      <c r="B44" s="915"/>
      <c r="C44" s="260" t="s">
        <v>412</v>
      </c>
      <c r="D44" s="262">
        <v>0</v>
      </c>
      <c r="E44" s="262">
        <v>1</v>
      </c>
      <c r="F44" s="262">
        <v>2</v>
      </c>
      <c r="G44" s="262">
        <v>0</v>
      </c>
      <c r="H44" s="262">
        <v>0</v>
      </c>
      <c r="I44" s="262">
        <v>0</v>
      </c>
      <c r="J44" s="262">
        <v>0</v>
      </c>
      <c r="K44" s="263">
        <f t="shared" si="6"/>
        <v>3</v>
      </c>
      <c r="L44" s="262">
        <v>0</v>
      </c>
      <c r="M44" s="262">
        <v>1</v>
      </c>
      <c r="N44" s="262">
        <v>2</v>
      </c>
      <c r="O44" s="262">
        <v>0</v>
      </c>
      <c r="P44" s="262">
        <v>0</v>
      </c>
      <c r="Q44" s="262">
        <v>0</v>
      </c>
      <c r="R44" s="262">
        <v>0</v>
      </c>
      <c r="S44" s="264">
        <f t="shared" si="7"/>
        <v>3</v>
      </c>
      <c r="T44" s="265">
        <v>0</v>
      </c>
      <c r="U44" s="262">
        <v>0</v>
      </c>
      <c r="V44" s="262">
        <v>0</v>
      </c>
      <c r="W44" s="262">
        <v>0</v>
      </c>
      <c r="X44" s="262">
        <v>1</v>
      </c>
      <c r="Y44" s="262">
        <v>0</v>
      </c>
      <c r="Z44" s="262">
        <v>0</v>
      </c>
      <c r="AA44" s="262">
        <f t="shared" si="8"/>
        <v>1</v>
      </c>
      <c r="AC44" s="253"/>
    </row>
    <row r="45" spans="1:29" ht="27.75" customHeight="1" x14ac:dyDescent="0.45">
      <c r="A45" s="914" t="s">
        <v>389</v>
      </c>
      <c r="B45" s="915"/>
      <c r="C45" s="259" t="s">
        <v>413</v>
      </c>
      <c r="D45" s="269">
        <v>0</v>
      </c>
      <c r="E45" s="255">
        <v>0</v>
      </c>
      <c r="F45" s="255">
        <v>3</v>
      </c>
      <c r="G45" s="255">
        <v>1</v>
      </c>
      <c r="H45" s="255">
        <v>0</v>
      </c>
      <c r="I45" s="255">
        <v>0</v>
      </c>
      <c r="J45" s="255">
        <v>0</v>
      </c>
      <c r="K45" s="263">
        <f t="shared" si="6"/>
        <v>4</v>
      </c>
      <c r="L45" s="269">
        <v>0</v>
      </c>
      <c r="M45" s="255">
        <v>0</v>
      </c>
      <c r="N45" s="255">
        <v>2</v>
      </c>
      <c r="O45" s="255">
        <v>1</v>
      </c>
      <c r="P45" s="255">
        <v>0</v>
      </c>
      <c r="Q45" s="255">
        <v>0</v>
      </c>
      <c r="R45" s="255">
        <v>0</v>
      </c>
      <c r="S45" s="264">
        <f t="shared" si="7"/>
        <v>3</v>
      </c>
      <c r="T45" s="270">
        <v>0</v>
      </c>
      <c r="U45" s="255">
        <v>0</v>
      </c>
      <c r="V45" s="255">
        <v>1</v>
      </c>
      <c r="W45" s="255">
        <v>0</v>
      </c>
      <c r="X45" s="255">
        <v>0</v>
      </c>
      <c r="Y45" s="255">
        <v>0</v>
      </c>
      <c r="Z45" s="255">
        <v>0</v>
      </c>
      <c r="AA45" s="262">
        <f t="shared" si="8"/>
        <v>1</v>
      </c>
      <c r="AC45" s="253"/>
    </row>
    <row r="46" spans="1:29" ht="27" customHeight="1" x14ac:dyDescent="0.45">
      <c r="A46" s="271" t="s">
        <v>587</v>
      </c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3"/>
      <c r="T46" s="272"/>
      <c r="U46" s="272"/>
      <c r="V46" s="272"/>
      <c r="W46" s="272"/>
      <c r="X46" s="272"/>
      <c r="Y46" s="272"/>
      <c r="Z46" s="272"/>
      <c r="AA46" s="273"/>
    </row>
    <row r="47" spans="1:29" ht="15" customHeight="1" x14ac:dyDescent="0.45">
      <c r="A47" s="200"/>
    </row>
    <row r="48" spans="1:29" x14ac:dyDescent="0.45">
      <c r="A48" s="200"/>
    </row>
    <row r="49" spans="1:1" x14ac:dyDescent="0.45">
      <c r="A49" s="200"/>
    </row>
    <row r="50" spans="1:1" x14ac:dyDescent="0.45">
      <c r="A50" s="200"/>
    </row>
    <row r="51" spans="1:1" x14ac:dyDescent="0.45">
      <c r="A51" s="200"/>
    </row>
    <row r="52" spans="1:1" x14ac:dyDescent="0.45">
      <c r="A52" s="200"/>
    </row>
    <row r="53" spans="1:1" x14ac:dyDescent="0.45">
      <c r="A53" s="200"/>
    </row>
    <row r="54" spans="1:1" x14ac:dyDescent="0.45">
      <c r="A54" s="200"/>
    </row>
    <row r="55" spans="1:1" x14ac:dyDescent="0.45">
      <c r="A55" s="200"/>
    </row>
    <row r="56" spans="1:1" x14ac:dyDescent="0.45">
      <c r="A56" s="200"/>
    </row>
    <row r="57" spans="1:1" x14ac:dyDescent="0.45">
      <c r="A57" s="200"/>
    </row>
    <row r="58" spans="1:1" x14ac:dyDescent="0.45">
      <c r="A58" s="200"/>
    </row>
    <row r="59" spans="1:1" x14ac:dyDescent="0.45">
      <c r="A59" s="200"/>
    </row>
    <row r="60" spans="1:1" x14ac:dyDescent="0.45">
      <c r="A60" s="200"/>
    </row>
    <row r="61" spans="1:1" x14ac:dyDescent="0.45">
      <c r="A61" s="200"/>
    </row>
    <row r="62" spans="1:1" x14ac:dyDescent="0.45">
      <c r="A62" s="200"/>
    </row>
    <row r="63" spans="1:1" x14ac:dyDescent="0.45">
      <c r="A63" s="200"/>
    </row>
    <row r="64" spans="1:1" x14ac:dyDescent="0.45">
      <c r="A64" s="200"/>
    </row>
    <row r="65" spans="1:1" x14ac:dyDescent="0.45">
      <c r="A65" s="200"/>
    </row>
    <row r="66" spans="1:1" x14ac:dyDescent="0.45">
      <c r="A66" s="200"/>
    </row>
    <row r="67" spans="1:1" x14ac:dyDescent="0.45">
      <c r="A67" s="200"/>
    </row>
  </sheetData>
  <mergeCells count="17">
    <mergeCell ref="A39:B39"/>
    <mergeCell ref="A40:B42"/>
    <mergeCell ref="A43:B43"/>
    <mergeCell ref="A44:B44"/>
    <mergeCell ref="A45:B45"/>
    <mergeCell ref="A1:AA1"/>
    <mergeCell ref="U3:Z3"/>
    <mergeCell ref="E3:J3"/>
    <mergeCell ref="M3:R3"/>
    <mergeCell ref="A6:C6"/>
    <mergeCell ref="A23:C23"/>
    <mergeCell ref="A38:B38"/>
    <mergeCell ref="A25:B27"/>
    <mergeCell ref="A28:B30"/>
    <mergeCell ref="A34:B37"/>
    <mergeCell ref="A31:B32"/>
    <mergeCell ref="A33:B33"/>
  </mergeCells>
  <phoneticPr fontId="5"/>
  <printOptions horizontalCentered="1"/>
  <pageMargins left="0.39370078740157483" right="0.39370078740157483" top="0.59055118110236227" bottom="0.39370078740157483" header="0" footer="0.19685039370078741"/>
  <pageSetup paperSize="9" scale="65" firstPageNumber="18" orientation="portrait" useFirstPageNumber="1" r:id="rId1"/>
  <headerFooter scaleWithDoc="0">
    <oddFooter>&amp;C&amp;"ＭＳ ゴシック,標準"&amp;8－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N46"/>
  <sheetViews>
    <sheetView tabSelected="1" topLeftCell="A10" zoomScale="70" zoomScaleNormal="70" zoomScaleSheetLayoutView="85" zoomScalePageLayoutView="70" workbookViewId="0">
      <selection activeCell="O27" sqref="O27"/>
    </sheetView>
  </sheetViews>
  <sheetFormatPr defaultColWidth="8.796875" defaultRowHeight="18.75" x14ac:dyDescent="0.45"/>
  <cols>
    <col min="1" max="1" width="11.796875" style="89" customWidth="1"/>
    <col min="2" max="2" width="5.09765625" style="89" customWidth="1"/>
    <col min="3" max="4" width="10.69921875" style="89" customWidth="1"/>
    <col min="5" max="5" width="8.69921875" style="89" customWidth="1"/>
    <col min="6" max="6" width="3.69921875" style="89" customWidth="1"/>
    <col min="7" max="7" width="11.69921875" style="89" customWidth="1"/>
    <col min="8" max="8" width="8.69921875" style="89" customWidth="1"/>
    <col min="9" max="9" width="3.69921875" style="89" customWidth="1"/>
    <col min="10" max="10" width="11.69921875" style="89" customWidth="1"/>
    <col min="11" max="11" width="5.69921875" style="89" customWidth="1"/>
    <col min="12" max="12" width="6.69921875" style="89" customWidth="1"/>
    <col min="13" max="14" width="11.69921875" style="89" customWidth="1"/>
    <col min="15" max="16384" width="8.796875" style="89"/>
  </cols>
  <sheetData>
    <row r="1" spans="1:14" ht="38.25" x14ac:dyDescent="0.45">
      <c r="A1" s="604" t="s">
        <v>14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14" ht="18.95" customHeight="1" x14ac:dyDescent="0.45">
      <c r="A2" s="988">
        <v>44682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23.1" customHeight="1" x14ac:dyDescent="0.45">
      <c r="A3" s="606" t="s">
        <v>15</v>
      </c>
      <c r="B3" s="608" t="s">
        <v>16</v>
      </c>
      <c r="C3" s="609"/>
      <c r="D3" s="609"/>
      <c r="E3" s="613" t="s">
        <v>17</v>
      </c>
      <c r="F3" s="614"/>
      <c r="G3" s="614"/>
      <c r="H3" s="614"/>
      <c r="I3" s="615"/>
      <c r="J3" s="608" t="s">
        <v>18</v>
      </c>
      <c r="K3" s="608" t="s">
        <v>19</v>
      </c>
      <c r="L3" s="609"/>
      <c r="M3" s="608" t="s">
        <v>20</v>
      </c>
      <c r="N3" s="611" t="s">
        <v>0</v>
      </c>
    </row>
    <row r="4" spans="1:14" ht="23.1" customHeight="1" x14ac:dyDescent="0.45">
      <c r="A4" s="607"/>
      <c r="B4" s="610"/>
      <c r="C4" s="610"/>
      <c r="D4" s="610"/>
      <c r="E4" s="616" t="s">
        <v>21</v>
      </c>
      <c r="F4" s="617"/>
      <c r="G4" s="332" t="s">
        <v>22</v>
      </c>
      <c r="H4" s="616" t="s">
        <v>23</v>
      </c>
      <c r="I4" s="590"/>
      <c r="J4" s="610"/>
      <c r="K4" s="610"/>
      <c r="L4" s="610"/>
      <c r="M4" s="610"/>
      <c r="N4" s="612"/>
    </row>
    <row r="5" spans="1:14" ht="27" customHeight="1" x14ac:dyDescent="0.45">
      <c r="A5" s="92"/>
      <c r="B5" s="575" t="s">
        <v>2</v>
      </c>
      <c r="C5" s="576"/>
      <c r="D5" s="577"/>
      <c r="E5" s="989">
        <v>39</v>
      </c>
      <c r="F5" s="990"/>
      <c r="G5" s="991">
        <v>0</v>
      </c>
      <c r="H5" s="989">
        <f>SUM(E5:G5)</f>
        <v>39</v>
      </c>
      <c r="I5" s="990"/>
      <c r="J5" s="991">
        <v>120</v>
      </c>
      <c r="K5" s="992">
        <v>1191</v>
      </c>
      <c r="L5" s="993"/>
      <c r="M5" s="991">
        <v>265</v>
      </c>
      <c r="N5" s="994">
        <v>34</v>
      </c>
    </row>
    <row r="6" spans="1:14" ht="27" customHeight="1" x14ac:dyDescent="0.45">
      <c r="A6" s="574" t="s">
        <v>24</v>
      </c>
      <c r="B6" s="575" t="s">
        <v>3</v>
      </c>
      <c r="C6" s="576"/>
      <c r="D6" s="577"/>
      <c r="E6" s="995">
        <v>2</v>
      </c>
      <c r="F6" s="996"/>
      <c r="G6" s="991">
        <v>0</v>
      </c>
      <c r="H6" s="989">
        <f t="shared" ref="H6:H7" si="0">SUM(E6:G6)</f>
        <v>2</v>
      </c>
      <c r="I6" s="990"/>
      <c r="J6" s="991">
        <v>6</v>
      </c>
      <c r="K6" s="992">
        <v>100</v>
      </c>
      <c r="L6" s="993"/>
      <c r="M6" s="991">
        <v>11</v>
      </c>
      <c r="N6" s="994">
        <v>0</v>
      </c>
    </row>
    <row r="7" spans="1:14" ht="27" customHeight="1" thickBot="1" x14ac:dyDescent="0.5">
      <c r="A7" s="574"/>
      <c r="B7" s="568" t="s">
        <v>4</v>
      </c>
      <c r="C7" s="592"/>
      <c r="D7" s="579"/>
      <c r="E7" s="997">
        <v>306</v>
      </c>
      <c r="F7" s="998"/>
      <c r="G7" s="999">
        <v>0</v>
      </c>
      <c r="H7" s="1000">
        <f t="shared" si="0"/>
        <v>306</v>
      </c>
      <c r="I7" s="1001"/>
      <c r="J7" s="999">
        <v>1724</v>
      </c>
      <c r="K7" s="1002">
        <v>32424</v>
      </c>
      <c r="L7" s="1003"/>
      <c r="M7" s="999">
        <v>3746</v>
      </c>
      <c r="N7" s="1004">
        <v>1026</v>
      </c>
    </row>
    <row r="8" spans="1:14" ht="27" customHeight="1" thickTop="1" x14ac:dyDescent="0.45">
      <c r="A8" s="92"/>
      <c r="B8" s="598" t="s">
        <v>23</v>
      </c>
      <c r="C8" s="599"/>
      <c r="D8" s="600"/>
      <c r="E8" s="1005">
        <f>SUM(E5:F7)</f>
        <v>347</v>
      </c>
      <c r="F8" s="1006"/>
      <c r="G8" s="1007">
        <f>SUM(G5:G7)</f>
        <v>0</v>
      </c>
      <c r="H8" s="1005">
        <f>SUM(H5:I7)</f>
        <v>347</v>
      </c>
      <c r="I8" s="1008"/>
      <c r="J8" s="1007">
        <f>SUM(J5:J7)</f>
        <v>1850</v>
      </c>
      <c r="K8" s="1005">
        <f>SUM(K5:L7)</f>
        <v>33715</v>
      </c>
      <c r="L8" s="1006"/>
      <c r="M8" s="1007">
        <f>SUM(M5:M7)</f>
        <v>4022</v>
      </c>
      <c r="N8" s="1007">
        <f>SUM(N5:N7)</f>
        <v>1060</v>
      </c>
    </row>
    <row r="9" spans="1:14" ht="27" customHeight="1" x14ac:dyDescent="0.45">
      <c r="A9" s="93"/>
      <c r="B9" s="575" t="s">
        <v>2</v>
      </c>
      <c r="C9" s="576"/>
      <c r="D9" s="577"/>
      <c r="E9" s="989">
        <v>20</v>
      </c>
      <c r="F9" s="990"/>
      <c r="G9" s="991">
        <v>0</v>
      </c>
      <c r="H9" s="989">
        <f>SUM(E9:G9)</f>
        <v>20</v>
      </c>
      <c r="I9" s="990"/>
      <c r="J9" s="991">
        <v>77</v>
      </c>
      <c r="K9" s="992">
        <v>1848</v>
      </c>
      <c r="L9" s="993"/>
      <c r="M9" s="991">
        <v>335</v>
      </c>
      <c r="N9" s="994">
        <v>84</v>
      </c>
    </row>
    <row r="10" spans="1:14" ht="27" customHeight="1" x14ac:dyDescent="0.45">
      <c r="A10" s="574" t="s">
        <v>40</v>
      </c>
      <c r="B10" s="575" t="s">
        <v>3</v>
      </c>
      <c r="C10" s="576"/>
      <c r="D10" s="577"/>
      <c r="E10" s="995">
        <v>0</v>
      </c>
      <c r="F10" s="996"/>
      <c r="G10" s="991">
        <v>0</v>
      </c>
      <c r="H10" s="989">
        <f t="shared" ref="H10:H11" si="1">SUM(E10:G10)</f>
        <v>0</v>
      </c>
      <c r="I10" s="990"/>
      <c r="J10" s="991">
        <v>0</v>
      </c>
      <c r="K10" s="992">
        <v>0</v>
      </c>
      <c r="L10" s="993"/>
      <c r="M10" s="991">
        <v>0</v>
      </c>
      <c r="N10" s="994">
        <v>0</v>
      </c>
    </row>
    <row r="11" spans="1:14" ht="27" customHeight="1" thickBot="1" x14ac:dyDescent="0.5">
      <c r="A11" s="574"/>
      <c r="B11" s="568" t="s">
        <v>4</v>
      </c>
      <c r="C11" s="592"/>
      <c r="D11" s="579"/>
      <c r="E11" s="997">
        <v>277</v>
      </c>
      <c r="F11" s="998"/>
      <c r="G11" s="999">
        <v>0</v>
      </c>
      <c r="H11" s="1000">
        <f t="shared" si="1"/>
        <v>277</v>
      </c>
      <c r="I11" s="1001"/>
      <c r="J11" s="999">
        <v>1261</v>
      </c>
      <c r="K11" s="1002">
        <v>34730</v>
      </c>
      <c r="L11" s="1003"/>
      <c r="M11" s="999">
        <v>6036</v>
      </c>
      <c r="N11" s="1004">
        <v>1582</v>
      </c>
    </row>
    <row r="12" spans="1:14" ht="27" customHeight="1" thickTop="1" x14ac:dyDescent="0.45">
      <c r="A12" s="94"/>
      <c r="B12" s="598" t="s">
        <v>23</v>
      </c>
      <c r="C12" s="599"/>
      <c r="D12" s="600"/>
      <c r="E12" s="1005">
        <f>SUM(E9:F11)</f>
        <v>297</v>
      </c>
      <c r="F12" s="1006"/>
      <c r="G12" s="1007">
        <f>SUM(G9:G11)</f>
        <v>0</v>
      </c>
      <c r="H12" s="1005">
        <f>SUM(H9:I11)</f>
        <v>297</v>
      </c>
      <c r="I12" s="1008"/>
      <c r="J12" s="1007">
        <f>SUM(J9:J11)</f>
        <v>1338</v>
      </c>
      <c r="K12" s="1005">
        <f>SUM(K9:L11)</f>
        <v>36578</v>
      </c>
      <c r="L12" s="1006"/>
      <c r="M12" s="1007">
        <f>SUM(M9:M11)</f>
        <v>6371</v>
      </c>
      <c r="N12" s="1007">
        <f>SUM(N9:N11)</f>
        <v>1666</v>
      </c>
    </row>
    <row r="13" spans="1:14" ht="27" customHeight="1" x14ac:dyDescent="0.45">
      <c r="A13" s="95"/>
      <c r="B13" s="575" t="s">
        <v>2</v>
      </c>
      <c r="C13" s="576"/>
      <c r="D13" s="577"/>
      <c r="E13" s="992">
        <v>954</v>
      </c>
      <c r="F13" s="1009"/>
      <c r="G13" s="991">
        <v>5</v>
      </c>
      <c r="H13" s="989">
        <f>SUM(E13:G13)</f>
        <v>959</v>
      </c>
      <c r="I13" s="1009"/>
      <c r="J13" s="991">
        <v>11781</v>
      </c>
      <c r="K13" s="992">
        <v>225847</v>
      </c>
      <c r="L13" s="993"/>
      <c r="M13" s="991">
        <v>18804</v>
      </c>
      <c r="N13" s="994">
        <v>3319</v>
      </c>
    </row>
    <row r="14" spans="1:14" ht="27" customHeight="1" x14ac:dyDescent="0.45">
      <c r="A14" s="574" t="s">
        <v>25</v>
      </c>
      <c r="B14" s="575" t="s">
        <v>3</v>
      </c>
      <c r="C14" s="576"/>
      <c r="D14" s="577"/>
      <c r="E14" s="992">
        <v>3</v>
      </c>
      <c r="F14" s="1009"/>
      <c r="G14" s="991">
        <v>0</v>
      </c>
      <c r="H14" s="989">
        <f t="shared" ref="H14:H15" si="2">SUM(E14:G14)</f>
        <v>3</v>
      </c>
      <c r="I14" s="1009"/>
      <c r="J14" s="991">
        <v>39</v>
      </c>
      <c r="K14" s="992">
        <v>1228</v>
      </c>
      <c r="L14" s="993"/>
      <c r="M14" s="991">
        <v>59</v>
      </c>
      <c r="N14" s="994">
        <v>3</v>
      </c>
    </row>
    <row r="15" spans="1:14" ht="27" customHeight="1" thickBot="1" x14ac:dyDescent="0.5">
      <c r="A15" s="574"/>
      <c r="B15" s="568" t="s">
        <v>4</v>
      </c>
      <c r="C15" s="592"/>
      <c r="D15" s="579"/>
      <c r="E15" s="1002">
        <v>4</v>
      </c>
      <c r="F15" s="1010"/>
      <c r="G15" s="999">
        <v>0</v>
      </c>
      <c r="H15" s="1000">
        <f t="shared" si="2"/>
        <v>4</v>
      </c>
      <c r="I15" s="1010"/>
      <c r="J15" s="999">
        <v>20</v>
      </c>
      <c r="K15" s="1002">
        <v>297</v>
      </c>
      <c r="L15" s="1003"/>
      <c r="M15" s="999">
        <v>37</v>
      </c>
      <c r="N15" s="1004">
        <v>6</v>
      </c>
    </row>
    <row r="16" spans="1:14" ht="27" customHeight="1" thickTop="1" x14ac:dyDescent="0.45">
      <c r="A16" s="94"/>
      <c r="B16" s="598" t="s">
        <v>1</v>
      </c>
      <c r="C16" s="599"/>
      <c r="D16" s="600"/>
      <c r="E16" s="1005">
        <f>SUM(E13:F15)</f>
        <v>961</v>
      </c>
      <c r="F16" s="1006"/>
      <c r="G16" s="1007">
        <f>SUM(G13:G15)</f>
        <v>5</v>
      </c>
      <c r="H16" s="1005">
        <f>SUM(H13:I15)</f>
        <v>966</v>
      </c>
      <c r="I16" s="1008"/>
      <c r="J16" s="1007">
        <f>SUM(J13:J15)</f>
        <v>11840</v>
      </c>
      <c r="K16" s="1005">
        <f>SUM(K13:L15)</f>
        <v>227372</v>
      </c>
      <c r="L16" s="1006"/>
      <c r="M16" s="1007">
        <f>SUM(M13:M15)</f>
        <v>18900</v>
      </c>
      <c r="N16" s="1007">
        <f>SUM(N13:N15)</f>
        <v>3328</v>
      </c>
    </row>
    <row r="17" spans="1:14" ht="27" customHeight="1" x14ac:dyDescent="0.45">
      <c r="A17" s="92"/>
      <c r="B17" s="575" t="s">
        <v>2</v>
      </c>
      <c r="C17" s="576"/>
      <c r="D17" s="577"/>
      <c r="E17" s="992">
        <v>549</v>
      </c>
      <c r="F17" s="1009"/>
      <c r="G17" s="991">
        <v>5</v>
      </c>
      <c r="H17" s="989">
        <f t="shared" ref="H17:H19" si="3">SUM(E17:G17)</f>
        <v>554</v>
      </c>
      <c r="I17" s="1009"/>
      <c r="J17" s="991">
        <v>5244</v>
      </c>
      <c r="K17" s="992">
        <v>116587</v>
      </c>
      <c r="L17" s="993"/>
      <c r="M17" s="991">
        <v>11069</v>
      </c>
      <c r="N17" s="994">
        <v>1627</v>
      </c>
    </row>
    <row r="18" spans="1:14" ht="27" customHeight="1" x14ac:dyDescent="0.45">
      <c r="A18" s="574" t="s">
        <v>26</v>
      </c>
      <c r="B18" s="575" t="s">
        <v>3</v>
      </c>
      <c r="C18" s="576"/>
      <c r="D18" s="577"/>
      <c r="E18" s="992">
        <v>3</v>
      </c>
      <c r="F18" s="1009"/>
      <c r="G18" s="991">
        <v>0</v>
      </c>
      <c r="H18" s="989">
        <f t="shared" si="3"/>
        <v>3</v>
      </c>
      <c r="I18" s="1009"/>
      <c r="J18" s="991">
        <v>28</v>
      </c>
      <c r="K18" s="992">
        <v>960</v>
      </c>
      <c r="L18" s="993"/>
      <c r="M18" s="991">
        <v>58</v>
      </c>
      <c r="N18" s="994">
        <v>3</v>
      </c>
    </row>
    <row r="19" spans="1:14" ht="27" customHeight="1" thickBot="1" x14ac:dyDescent="0.5">
      <c r="A19" s="574"/>
      <c r="B19" s="568" t="s">
        <v>4</v>
      </c>
      <c r="C19" s="592"/>
      <c r="D19" s="579"/>
      <c r="E19" s="1002">
        <v>16</v>
      </c>
      <c r="F19" s="1010"/>
      <c r="G19" s="999">
        <v>0</v>
      </c>
      <c r="H19" s="1000">
        <f t="shared" si="3"/>
        <v>16</v>
      </c>
      <c r="I19" s="1010"/>
      <c r="J19" s="999">
        <v>108</v>
      </c>
      <c r="K19" s="1002">
        <v>3040</v>
      </c>
      <c r="L19" s="1003"/>
      <c r="M19" s="999">
        <v>263</v>
      </c>
      <c r="N19" s="1004">
        <v>46</v>
      </c>
    </row>
    <row r="20" spans="1:14" ht="27" customHeight="1" thickTop="1" x14ac:dyDescent="0.45">
      <c r="A20" s="94"/>
      <c r="B20" s="558" t="s">
        <v>1</v>
      </c>
      <c r="C20" s="596"/>
      <c r="D20" s="597"/>
      <c r="E20" s="989">
        <f>SUM(E17:F19)</f>
        <v>568</v>
      </c>
      <c r="F20" s="990"/>
      <c r="G20" s="1011">
        <f>SUM(G17:G19)</f>
        <v>5</v>
      </c>
      <c r="H20" s="989">
        <f>SUM(H17:I19)</f>
        <v>573</v>
      </c>
      <c r="I20" s="1009"/>
      <c r="J20" s="1011">
        <f>SUM(J17:J19)</f>
        <v>5380</v>
      </c>
      <c r="K20" s="989">
        <f>SUM(K17:L19)</f>
        <v>120587</v>
      </c>
      <c r="L20" s="990"/>
      <c r="M20" s="1011">
        <f>SUM(M17:M19)</f>
        <v>11390</v>
      </c>
      <c r="N20" s="1011">
        <f>SUM(N17:N19)</f>
        <v>1676</v>
      </c>
    </row>
    <row r="21" spans="1:14" ht="27" customHeight="1" x14ac:dyDescent="0.45">
      <c r="A21" s="376"/>
      <c r="B21" s="601" t="s">
        <v>43</v>
      </c>
      <c r="C21" s="602"/>
      <c r="D21" s="603"/>
      <c r="E21" s="1012">
        <v>18</v>
      </c>
      <c r="F21" s="1013"/>
      <c r="G21" s="1014">
        <v>1</v>
      </c>
      <c r="H21" s="1012">
        <f t="shared" ref="H21:H22" si="4">SUM(E21:G21)</f>
        <v>19</v>
      </c>
      <c r="I21" s="1015"/>
      <c r="J21" s="1016">
        <v>228</v>
      </c>
      <c r="K21" s="1017">
        <v>2205</v>
      </c>
      <c r="L21" s="1018"/>
      <c r="M21" s="1016">
        <v>456</v>
      </c>
      <c r="N21" s="1019">
        <v>74</v>
      </c>
    </row>
    <row r="22" spans="1:14" ht="27" customHeight="1" thickBot="1" x14ac:dyDescent="0.5">
      <c r="A22" s="531" t="s">
        <v>42</v>
      </c>
      <c r="B22" s="591" t="s">
        <v>3</v>
      </c>
      <c r="C22" s="592"/>
      <c r="D22" s="579"/>
      <c r="E22" s="1002">
        <v>1</v>
      </c>
      <c r="F22" s="1010"/>
      <c r="G22" s="999">
        <v>0</v>
      </c>
      <c r="H22" s="1000">
        <f t="shared" si="4"/>
        <v>1</v>
      </c>
      <c r="I22" s="1010"/>
      <c r="J22" s="999">
        <v>21</v>
      </c>
      <c r="K22" s="1002">
        <v>552</v>
      </c>
      <c r="L22" s="1003"/>
      <c r="M22" s="999">
        <v>37</v>
      </c>
      <c r="N22" s="1004">
        <v>2</v>
      </c>
    </row>
    <row r="23" spans="1:14" ht="27" customHeight="1" thickTop="1" x14ac:dyDescent="0.45">
      <c r="A23" s="94"/>
      <c r="B23" s="593" t="s">
        <v>1</v>
      </c>
      <c r="C23" s="594"/>
      <c r="D23" s="595"/>
      <c r="E23" s="1020">
        <f>SUM(E21:F22)</f>
        <v>19</v>
      </c>
      <c r="F23" s="1021"/>
      <c r="G23" s="1022">
        <f>SUM(G21:G22)</f>
        <v>1</v>
      </c>
      <c r="H23" s="1023">
        <f>SUM(H21:I22)</f>
        <v>20</v>
      </c>
      <c r="I23" s="1024"/>
      <c r="J23" s="1025">
        <f>SUM(J21:J22)</f>
        <v>249</v>
      </c>
      <c r="K23" s="1020">
        <f>SUM(K21:L22)</f>
        <v>2757</v>
      </c>
      <c r="L23" s="1021"/>
      <c r="M23" s="1022">
        <f>SUM(M21:M22)</f>
        <v>493</v>
      </c>
      <c r="N23" s="1026">
        <f>SUM(N21:N22)</f>
        <v>76</v>
      </c>
    </row>
    <row r="24" spans="1:14" ht="27" customHeight="1" x14ac:dyDescent="0.45">
      <c r="A24" s="92"/>
      <c r="B24" s="327"/>
      <c r="C24" s="574" t="s">
        <v>27</v>
      </c>
      <c r="D24" s="577"/>
      <c r="E24" s="992">
        <f>+E27+E29</f>
        <v>213</v>
      </c>
      <c r="F24" s="1009"/>
      <c r="G24" s="991">
        <v>0</v>
      </c>
      <c r="H24" s="992">
        <f>+H27+H29</f>
        <v>213</v>
      </c>
      <c r="I24" s="1009"/>
      <c r="J24" s="991">
        <f>+J27+J29</f>
        <v>2289</v>
      </c>
      <c r="K24" s="992">
        <f>K27+K29</f>
        <v>78199</v>
      </c>
      <c r="L24" s="993"/>
      <c r="M24" s="991">
        <f>M27+M29</f>
        <v>7226</v>
      </c>
      <c r="N24" s="994">
        <f>N27+N29</f>
        <v>1392</v>
      </c>
    </row>
    <row r="25" spans="1:14" ht="27" customHeight="1" thickBot="1" x14ac:dyDescent="0.5">
      <c r="A25" s="92"/>
      <c r="B25" s="530"/>
      <c r="C25" s="578" t="s">
        <v>5</v>
      </c>
      <c r="D25" s="579"/>
      <c r="E25" s="1002">
        <f>+E28+E30</f>
        <v>9</v>
      </c>
      <c r="F25" s="1010"/>
      <c r="G25" s="999">
        <v>0</v>
      </c>
      <c r="H25" s="1002">
        <f>+H28+H30</f>
        <v>9</v>
      </c>
      <c r="I25" s="1010"/>
      <c r="J25" s="999">
        <f>+J28+J30</f>
        <v>221</v>
      </c>
      <c r="K25" s="1002">
        <f>K28+K30</f>
        <v>3572</v>
      </c>
      <c r="L25" s="1003"/>
      <c r="M25" s="999">
        <f>M28+M30</f>
        <v>599</v>
      </c>
      <c r="N25" s="1004">
        <f>N28+N30</f>
        <v>102</v>
      </c>
    </row>
    <row r="26" spans="1:14" ht="27" customHeight="1" thickTop="1" x14ac:dyDescent="0.45">
      <c r="A26" s="92"/>
      <c r="B26" s="530"/>
      <c r="C26" s="589" t="s">
        <v>1</v>
      </c>
      <c r="D26" s="590"/>
      <c r="E26" s="1027">
        <f>+E24+E25</f>
        <v>222</v>
      </c>
      <c r="F26" s="1028"/>
      <c r="G26" s="1022">
        <v>0</v>
      </c>
      <c r="H26" s="1027">
        <f>+H24+H25</f>
        <v>222</v>
      </c>
      <c r="I26" s="1028"/>
      <c r="J26" s="1022">
        <f>SUM(J24:J25)</f>
        <v>2510</v>
      </c>
      <c r="K26" s="1027">
        <f>SUM(K24:L25)</f>
        <v>81771</v>
      </c>
      <c r="L26" s="1029"/>
      <c r="M26" s="1022">
        <f>SUM(M24:M25)</f>
        <v>7825</v>
      </c>
      <c r="N26" s="1026">
        <f>SUM(N24:N25)</f>
        <v>1494</v>
      </c>
    </row>
    <row r="27" spans="1:14" ht="27" customHeight="1" x14ac:dyDescent="0.45">
      <c r="A27" s="96"/>
      <c r="B27" s="91" t="s">
        <v>35</v>
      </c>
      <c r="C27" s="582" t="s">
        <v>7</v>
      </c>
      <c r="D27" s="347" t="s">
        <v>27</v>
      </c>
      <c r="E27" s="989">
        <v>190</v>
      </c>
      <c r="F27" s="1009"/>
      <c r="G27" s="991">
        <v>0</v>
      </c>
      <c r="H27" s="989">
        <f>SUM(E27:G27)</f>
        <v>190</v>
      </c>
      <c r="I27" s="1009"/>
      <c r="J27" s="991">
        <v>2030</v>
      </c>
      <c r="K27" s="989">
        <v>68980</v>
      </c>
      <c r="L27" s="990"/>
      <c r="M27" s="991">
        <v>6383</v>
      </c>
      <c r="N27" s="994">
        <v>1253</v>
      </c>
    </row>
    <row r="28" spans="1:14" ht="27" customHeight="1" x14ac:dyDescent="0.45">
      <c r="A28" s="532" t="s">
        <v>28</v>
      </c>
      <c r="B28" s="91"/>
      <c r="C28" s="582"/>
      <c r="D28" s="347" t="s">
        <v>29</v>
      </c>
      <c r="E28" s="1030">
        <v>1</v>
      </c>
      <c r="F28" s="1031" t="s">
        <v>456</v>
      </c>
      <c r="G28" s="991">
        <v>0</v>
      </c>
      <c r="H28" s="1030">
        <v>1</v>
      </c>
      <c r="I28" s="1031" t="s">
        <v>456</v>
      </c>
      <c r="J28" s="991">
        <v>163</v>
      </c>
      <c r="K28" s="989">
        <v>2132</v>
      </c>
      <c r="L28" s="990"/>
      <c r="M28" s="991">
        <v>430</v>
      </c>
      <c r="N28" s="994">
        <v>61</v>
      </c>
    </row>
    <row r="29" spans="1:14" ht="27" customHeight="1" x14ac:dyDescent="0.45">
      <c r="A29" s="96"/>
      <c r="B29" s="91"/>
      <c r="C29" s="580" t="s">
        <v>6</v>
      </c>
      <c r="D29" s="347" t="s">
        <v>30</v>
      </c>
      <c r="E29" s="989">
        <v>23</v>
      </c>
      <c r="F29" s="1009"/>
      <c r="G29" s="991">
        <v>0</v>
      </c>
      <c r="H29" s="989">
        <f t="shared" ref="H29:H30" si="5">SUM(E29:G29)</f>
        <v>23</v>
      </c>
      <c r="I29" s="990"/>
      <c r="J29" s="991">
        <v>259</v>
      </c>
      <c r="K29" s="989">
        <v>9219</v>
      </c>
      <c r="L29" s="990"/>
      <c r="M29" s="991">
        <v>843</v>
      </c>
      <c r="N29" s="994">
        <v>139</v>
      </c>
    </row>
    <row r="30" spans="1:14" ht="27" customHeight="1" x14ac:dyDescent="0.45">
      <c r="A30" s="92"/>
      <c r="B30" s="91"/>
      <c r="C30" s="581"/>
      <c r="D30" s="97" t="s">
        <v>31</v>
      </c>
      <c r="E30" s="1032">
        <v>8</v>
      </c>
      <c r="F30" s="1033" t="s">
        <v>586</v>
      </c>
      <c r="G30" s="1034">
        <v>0</v>
      </c>
      <c r="H30" s="1035">
        <f t="shared" si="5"/>
        <v>8</v>
      </c>
      <c r="I30" s="1036" t="s">
        <v>586</v>
      </c>
      <c r="J30" s="1034">
        <v>58</v>
      </c>
      <c r="K30" s="1037">
        <v>1440</v>
      </c>
      <c r="L30" s="1038"/>
      <c r="M30" s="1034">
        <v>169</v>
      </c>
      <c r="N30" s="1039">
        <v>41</v>
      </c>
    </row>
    <row r="31" spans="1:14" ht="27" customHeight="1" x14ac:dyDescent="0.45">
      <c r="A31" s="92"/>
      <c r="B31" s="91"/>
      <c r="C31" s="98" t="s">
        <v>38</v>
      </c>
      <c r="D31" s="97" t="s">
        <v>39</v>
      </c>
      <c r="E31" s="1030"/>
      <c r="F31" s="1031" t="s">
        <v>457</v>
      </c>
      <c r="G31" s="99">
        <v>0</v>
      </c>
      <c r="H31" s="1030"/>
      <c r="I31" s="1031" t="s">
        <v>457</v>
      </c>
      <c r="J31" s="100" t="s">
        <v>458</v>
      </c>
      <c r="K31" s="1040">
        <v>3001</v>
      </c>
      <c r="L31" s="1041"/>
      <c r="M31" s="1034">
        <v>42</v>
      </c>
      <c r="N31" s="1039">
        <v>11</v>
      </c>
    </row>
    <row r="32" spans="1:14" ht="27" customHeight="1" x14ac:dyDescent="0.45">
      <c r="A32" s="94"/>
      <c r="B32" s="101" t="s">
        <v>34</v>
      </c>
      <c r="C32" s="587" t="s">
        <v>27</v>
      </c>
      <c r="D32" s="588"/>
      <c r="E32" s="1042">
        <v>50</v>
      </c>
      <c r="F32" s="1043"/>
      <c r="G32" s="99">
        <v>0</v>
      </c>
      <c r="H32" s="1044">
        <f t="shared" ref="H32" si="6">SUM(E32:G32)</f>
        <v>50</v>
      </c>
      <c r="I32" s="1045"/>
      <c r="J32" s="99">
        <v>0</v>
      </c>
      <c r="K32" s="1046">
        <v>30094</v>
      </c>
      <c r="L32" s="1047"/>
      <c r="M32" s="1034">
        <v>2028</v>
      </c>
      <c r="N32" s="1039">
        <v>400</v>
      </c>
    </row>
    <row r="33" spans="1:14" ht="45" customHeight="1" x14ac:dyDescent="0.45">
      <c r="A33" s="102" t="s">
        <v>36</v>
      </c>
      <c r="B33" s="329" t="s">
        <v>37</v>
      </c>
      <c r="C33" s="330"/>
      <c r="D33" s="328"/>
      <c r="E33" s="1030"/>
      <c r="F33" s="1031" t="s">
        <v>459</v>
      </c>
      <c r="G33" s="99">
        <v>0</v>
      </c>
      <c r="H33" s="1030"/>
      <c r="I33" s="1031" t="s">
        <v>459</v>
      </c>
      <c r="J33" s="1048">
        <v>13</v>
      </c>
      <c r="K33" s="1040">
        <v>281</v>
      </c>
      <c r="L33" s="1041"/>
      <c r="M33" s="103">
        <v>0</v>
      </c>
      <c r="N33" s="104">
        <v>0</v>
      </c>
    </row>
    <row r="34" spans="1:14" ht="27" customHeight="1" x14ac:dyDescent="0.45">
      <c r="A34" s="571" t="s">
        <v>10</v>
      </c>
      <c r="B34" s="583" t="s">
        <v>418</v>
      </c>
      <c r="C34" s="586" t="s">
        <v>7</v>
      </c>
      <c r="D34" s="105" t="s">
        <v>12</v>
      </c>
      <c r="E34" s="1049">
        <v>1</v>
      </c>
      <c r="F34" s="1050"/>
      <c r="G34" s="1051">
        <v>0</v>
      </c>
      <c r="H34" s="1049">
        <v>1</v>
      </c>
      <c r="I34" s="1050"/>
      <c r="J34" s="1052">
        <v>6</v>
      </c>
      <c r="K34" s="1053">
        <v>234</v>
      </c>
      <c r="L34" s="1054"/>
      <c r="M34" s="1055">
        <v>36</v>
      </c>
      <c r="N34" s="1056">
        <v>6</v>
      </c>
    </row>
    <row r="35" spans="1:14" ht="27" customHeight="1" x14ac:dyDescent="0.45">
      <c r="A35" s="572"/>
      <c r="B35" s="584"/>
      <c r="C35" s="582"/>
      <c r="D35" s="347" t="s">
        <v>13</v>
      </c>
      <c r="E35" s="1057"/>
      <c r="F35" s="1058"/>
      <c r="G35" s="1059"/>
      <c r="H35" s="1057"/>
      <c r="I35" s="1058"/>
      <c r="J35" s="991">
        <v>6</v>
      </c>
      <c r="K35" s="1060">
        <v>209</v>
      </c>
      <c r="L35" s="1061"/>
      <c r="M35" s="1062"/>
      <c r="N35" s="1063"/>
    </row>
    <row r="36" spans="1:14" ht="27" customHeight="1" x14ac:dyDescent="0.45">
      <c r="A36" s="572"/>
      <c r="B36" s="584"/>
      <c r="C36" s="580" t="s">
        <v>6</v>
      </c>
      <c r="D36" s="347" t="s">
        <v>12</v>
      </c>
      <c r="E36" s="1057">
        <v>1</v>
      </c>
      <c r="F36" s="1058"/>
      <c r="G36" s="1059">
        <v>0</v>
      </c>
      <c r="H36" s="1057">
        <v>1</v>
      </c>
      <c r="I36" s="1058"/>
      <c r="J36" s="991">
        <v>12</v>
      </c>
      <c r="K36" s="1060">
        <v>478</v>
      </c>
      <c r="L36" s="1061"/>
      <c r="M36" s="1062">
        <v>79</v>
      </c>
      <c r="N36" s="1063">
        <v>12</v>
      </c>
    </row>
    <row r="37" spans="1:14" ht="27" customHeight="1" x14ac:dyDescent="0.45">
      <c r="A37" s="573"/>
      <c r="B37" s="585"/>
      <c r="C37" s="581"/>
      <c r="D37" s="97" t="s">
        <v>13</v>
      </c>
      <c r="E37" s="1064"/>
      <c r="F37" s="1065"/>
      <c r="G37" s="1066"/>
      <c r="H37" s="1064"/>
      <c r="I37" s="1065"/>
      <c r="J37" s="1034">
        <v>12</v>
      </c>
      <c r="K37" s="1067">
        <v>454</v>
      </c>
      <c r="L37" s="1068"/>
      <c r="M37" s="1069"/>
      <c r="N37" s="1070"/>
    </row>
    <row r="38" spans="1:14" ht="27" customHeight="1" x14ac:dyDescent="0.45">
      <c r="A38" s="92"/>
      <c r="B38" s="558" t="s">
        <v>8</v>
      </c>
      <c r="C38" s="559"/>
      <c r="D38" s="347" t="s">
        <v>32</v>
      </c>
      <c r="E38" s="989">
        <v>56</v>
      </c>
      <c r="F38" s="990"/>
      <c r="G38" s="991">
        <v>11</v>
      </c>
      <c r="H38" s="1060">
        <f t="shared" ref="H38:H41" si="7">SUM(E38:G38)</f>
        <v>67</v>
      </c>
      <c r="I38" s="1061"/>
      <c r="J38" s="991">
        <v>1293</v>
      </c>
      <c r="K38" s="992">
        <v>5543</v>
      </c>
      <c r="L38" s="993"/>
      <c r="M38" s="991">
        <v>3666</v>
      </c>
      <c r="N38" s="994">
        <v>1240</v>
      </c>
    </row>
    <row r="39" spans="1:14" ht="27" customHeight="1" x14ac:dyDescent="0.45">
      <c r="A39" s="92"/>
      <c r="B39" s="560"/>
      <c r="C39" s="561"/>
      <c r="D39" s="377" t="s">
        <v>33</v>
      </c>
      <c r="E39" s="1071">
        <v>5</v>
      </c>
      <c r="F39" s="1072"/>
      <c r="G39" s="1073">
        <v>0</v>
      </c>
      <c r="H39" s="1074">
        <f t="shared" si="7"/>
        <v>5</v>
      </c>
      <c r="I39" s="1075"/>
      <c r="J39" s="1073">
        <v>58</v>
      </c>
      <c r="K39" s="1076">
        <v>330</v>
      </c>
      <c r="L39" s="1077"/>
      <c r="M39" s="1073">
        <v>201</v>
      </c>
      <c r="N39" s="1078">
        <v>59</v>
      </c>
    </row>
    <row r="40" spans="1:14" ht="27" customHeight="1" x14ac:dyDescent="0.45">
      <c r="A40" s="531" t="s">
        <v>11</v>
      </c>
      <c r="B40" s="565" t="s">
        <v>3</v>
      </c>
      <c r="C40" s="566"/>
      <c r="D40" s="567"/>
      <c r="E40" s="995">
        <v>1</v>
      </c>
      <c r="F40" s="996"/>
      <c r="G40" s="991">
        <v>0</v>
      </c>
      <c r="H40" s="1060">
        <f t="shared" si="7"/>
        <v>1</v>
      </c>
      <c r="I40" s="1061"/>
      <c r="J40" s="991">
        <v>9</v>
      </c>
      <c r="K40" s="992">
        <v>59</v>
      </c>
      <c r="L40" s="993"/>
      <c r="M40" s="991">
        <v>30</v>
      </c>
      <c r="N40" s="994">
        <v>1</v>
      </c>
    </row>
    <row r="41" spans="1:14" ht="27" customHeight="1" thickBot="1" x14ac:dyDescent="0.5">
      <c r="A41" s="92"/>
      <c r="B41" s="568" t="s">
        <v>4</v>
      </c>
      <c r="C41" s="569"/>
      <c r="D41" s="570"/>
      <c r="E41" s="1002">
        <v>1</v>
      </c>
      <c r="F41" s="1003"/>
      <c r="G41" s="999">
        <v>0</v>
      </c>
      <c r="H41" s="1079">
        <f t="shared" si="7"/>
        <v>1</v>
      </c>
      <c r="I41" s="1080"/>
      <c r="J41" s="999">
        <v>8</v>
      </c>
      <c r="K41" s="1002">
        <v>85</v>
      </c>
      <c r="L41" s="1003"/>
      <c r="M41" s="999">
        <v>24</v>
      </c>
      <c r="N41" s="1004">
        <v>22</v>
      </c>
    </row>
    <row r="42" spans="1:14" ht="27" customHeight="1" thickTop="1" x14ac:dyDescent="0.45">
      <c r="A42" s="107"/>
      <c r="B42" s="562" t="s">
        <v>23</v>
      </c>
      <c r="C42" s="563"/>
      <c r="D42" s="564"/>
      <c r="E42" s="1081">
        <f>SUM(E38:F41)</f>
        <v>63</v>
      </c>
      <c r="F42" s="1082"/>
      <c r="G42" s="1011">
        <f>SUM(G38:G41)</f>
        <v>11</v>
      </c>
      <c r="H42" s="1057">
        <f>SUM(H38:I41)</f>
        <v>74</v>
      </c>
      <c r="I42" s="1058"/>
      <c r="J42" s="1011">
        <f>SUM(J38:J41)</f>
        <v>1368</v>
      </c>
      <c r="K42" s="1027">
        <f>SUM(K38:L41)</f>
        <v>6017</v>
      </c>
      <c r="L42" s="1029"/>
      <c r="M42" s="1083">
        <f>SUM(M38:M41)</f>
        <v>3921</v>
      </c>
      <c r="N42" s="1083">
        <f>SUM(N38:N41)</f>
        <v>1322</v>
      </c>
    </row>
    <row r="43" spans="1:14" ht="45" customHeight="1" x14ac:dyDescent="0.45">
      <c r="A43" s="331" t="s">
        <v>466</v>
      </c>
      <c r="B43" s="555" t="s">
        <v>37</v>
      </c>
      <c r="C43" s="556"/>
      <c r="D43" s="557"/>
      <c r="E43" s="1084"/>
      <c r="F43" s="1085" t="s">
        <v>460</v>
      </c>
      <c r="G43" s="1086">
        <v>0</v>
      </c>
      <c r="H43" s="1084"/>
      <c r="I43" s="1085" t="s">
        <v>460</v>
      </c>
      <c r="J43" s="1086">
        <v>8</v>
      </c>
      <c r="K43" s="1087">
        <v>31</v>
      </c>
      <c r="L43" s="1088"/>
      <c r="M43" s="103">
        <v>0</v>
      </c>
      <c r="N43" s="104">
        <v>0</v>
      </c>
    </row>
    <row r="44" spans="1:14" ht="18" customHeight="1" x14ac:dyDescent="0.45">
      <c r="A44" s="90" t="s">
        <v>9</v>
      </c>
      <c r="B44" s="108"/>
      <c r="C44" s="529"/>
      <c r="D44" s="529"/>
      <c r="E44" s="529"/>
      <c r="F44" s="109"/>
      <c r="G44" s="109"/>
      <c r="H44" s="110"/>
      <c r="I44" s="106"/>
      <c r="J44" s="109"/>
      <c r="K44" s="533"/>
      <c r="L44" s="106"/>
      <c r="M44" s="109"/>
      <c r="N44" s="109"/>
    </row>
    <row r="45" spans="1:14" ht="18" customHeight="1" x14ac:dyDescent="0.45">
      <c r="A45" s="111" t="s">
        <v>41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</row>
    <row r="46" spans="1:14" ht="21.95" customHeight="1" x14ac:dyDescent="0.4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</row>
  </sheetData>
  <mergeCells count="157">
    <mergeCell ref="B21:D21"/>
    <mergeCell ref="H8:I8"/>
    <mergeCell ref="A1:N1"/>
    <mergeCell ref="A3:A4"/>
    <mergeCell ref="B3:D4"/>
    <mergeCell ref="J3:J4"/>
    <mergeCell ref="K3:L4"/>
    <mergeCell ref="M3:M4"/>
    <mergeCell ref="N3:N4"/>
    <mergeCell ref="E3:I3"/>
    <mergeCell ref="E4:F4"/>
    <mergeCell ref="H4:I4"/>
    <mergeCell ref="H5:I5"/>
    <mergeCell ref="H6:I6"/>
    <mergeCell ref="H7:I7"/>
    <mergeCell ref="H10:I10"/>
    <mergeCell ref="H11:I11"/>
    <mergeCell ref="H21:I21"/>
    <mergeCell ref="B10:D10"/>
    <mergeCell ref="E10:F10"/>
    <mergeCell ref="B11:D11"/>
    <mergeCell ref="E11:F11"/>
    <mergeCell ref="H19:I19"/>
    <mergeCell ref="E13:F13"/>
    <mergeCell ref="H16:I16"/>
    <mergeCell ref="H13:I13"/>
    <mergeCell ref="E16:F16"/>
    <mergeCell ref="B15:D15"/>
    <mergeCell ref="H12:I12"/>
    <mergeCell ref="E8:F8"/>
    <mergeCell ref="E12:F12"/>
    <mergeCell ref="E18:F18"/>
    <mergeCell ref="E19:F19"/>
    <mergeCell ref="H9:I9"/>
    <mergeCell ref="E15:F15"/>
    <mergeCell ref="B20:D20"/>
    <mergeCell ref="B19:D19"/>
    <mergeCell ref="B16:D16"/>
    <mergeCell ref="A6:A7"/>
    <mergeCell ref="B6:D6"/>
    <mergeCell ref="B7:D7"/>
    <mergeCell ref="B5:D5"/>
    <mergeCell ref="A10:A11"/>
    <mergeCell ref="B9:D9"/>
    <mergeCell ref="B12:D12"/>
    <mergeCell ref="A14:A15"/>
    <mergeCell ref="B13:D13"/>
    <mergeCell ref="B14:D14"/>
    <mergeCell ref="B8:D8"/>
    <mergeCell ref="E20:F20"/>
    <mergeCell ref="E17:F17"/>
    <mergeCell ref="E9:F9"/>
    <mergeCell ref="A34:A37"/>
    <mergeCell ref="A18:A19"/>
    <mergeCell ref="B17:D17"/>
    <mergeCell ref="B18:D18"/>
    <mergeCell ref="C25:D25"/>
    <mergeCell ref="C29:C30"/>
    <mergeCell ref="E27:F27"/>
    <mergeCell ref="C27:C28"/>
    <mergeCell ref="C24:D24"/>
    <mergeCell ref="B34:B37"/>
    <mergeCell ref="C34:C35"/>
    <mergeCell ref="C36:C37"/>
    <mergeCell ref="C32:D32"/>
    <mergeCell ref="C26:D26"/>
    <mergeCell ref="E29:F29"/>
    <mergeCell ref="E24:F24"/>
    <mergeCell ref="E25:F25"/>
    <mergeCell ref="B22:D22"/>
    <mergeCell ref="E22:F22"/>
    <mergeCell ref="B23:D23"/>
    <mergeCell ref="E23:F23"/>
    <mergeCell ref="E21:F21"/>
    <mergeCell ref="K42:L42"/>
    <mergeCell ref="E42:F42"/>
    <mergeCell ref="B41:D41"/>
    <mergeCell ref="K40:L40"/>
    <mergeCell ref="K8:L8"/>
    <mergeCell ref="K16:L16"/>
    <mergeCell ref="K20:L20"/>
    <mergeCell ref="E5:F5"/>
    <mergeCell ref="E6:F6"/>
    <mergeCell ref="E7:F7"/>
    <mergeCell ref="K5:L5"/>
    <mergeCell ref="K14:L14"/>
    <mergeCell ref="K15:L15"/>
    <mergeCell ref="E14:F14"/>
    <mergeCell ref="K12:L12"/>
    <mergeCell ref="K9:L9"/>
    <mergeCell ref="K10:L10"/>
    <mergeCell ref="K11:L11"/>
    <mergeCell ref="K6:L6"/>
    <mergeCell ref="K7:L7"/>
    <mergeCell ref="H29:I29"/>
    <mergeCell ref="K38:L38"/>
    <mergeCell ref="H42:I42"/>
    <mergeCell ref="K19:L19"/>
    <mergeCell ref="N34:N35"/>
    <mergeCell ref="N36:N37"/>
    <mergeCell ref="E41:F41"/>
    <mergeCell ref="K41:L41"/>
    <mergeCell ref="K39:L39"/>
    <mergeCell ref="M34:M35"/>
    <mergeCell ref="M36:M37"/>
    <mergeCell ref="E39:F39"/>
    <mergeCell ref="E40:F40"/>
    <mergeCell ref="K34:L34"/>
    <mergeCell ref="H38:I38"/>
    <mergeCell ref="H39:I39"/>
    <mergeCell ref="E38:F38"/>
    <mergeCell ref="K35:L35"/>
    <mergeCell ref="K36:L36"/>
    <mergeCell ref="K37:L37"/>
    <mergeCell ref="H40:I40"/>
    <mergeCell ref="H41:I41"/>
    <mergeCell ref="K26:L26"/>
    <mergeCell ref="K30:L30"/>
    <mergeCell ref="H32:I32"/>
    <mergeCell ref="K32:L32"/>
    <mergeCell ref="E32:F32"/>
    <mergeCell ref="K43:L43"/>
    <mergeCell ref="H27:I27"/>
    <mergeCell ref="K28:L28"/>
    <mergeCell ref="E34:F35"/>
    <mergeCell ref="E36:F37"/>
    <mergeCell ref="G34:G35"/>
    <mergeCell ref="G36:G37"/>
    <mergeCell ref="H34:I35"/>
    <mergeCell ref="H36:I37"/>
    <mergeCell ref="K31:L31"/>
    <mergeCell ref="K33:L33"/>
    <mergeCell ref="K27:L27"/>
    <mergeCell ref="K24:L24"/>
    <mergeCell ref="E26:F26"/>
    <mergeCell ref="B43:D43"/>
    <mergeCell ref="B38:C39"/>
    <mergeCell ref="B42:D42"/>
    <mergeCell ref="B40:D40"/>
    <mergeCell ref="K17:L17"/>
    <mergeCell ref="K13:L13"/>
    <mergeCell ref="K25:L25"/>
    <mergeCell ref="H24:I24"/>
    <mergeCell ref="K21:L21"/>
    <mergeCell ref="K29:L29"/>
    <mergeCell ref="H25:I25"/>
    <mergeCell ref="H18:I18"/>
    <mergeCell ref="H20:I20"/>
    <mergeCell ref="H14:I14"/>
    <mergeCell ref="H15:I15"/>
    <mergeCell ref="H17:I17"/>
    <mergeCell ref="H26:I26"/>
    <mergeCell ref="K18:L18"/>
    <mergeCell ref="H22:I22"/>
    <mergeCell ref="K22:L22"/>
    <mergeCell ref="H23:I23"/>
    <mergeCell ref="K23:L23"/>
  </mergeCells>
  <phoneticPr fontId="5"/>
  <dataValidations count="1">
    <dataValidation imeMode="off" allowBlank="1" showInputMessage="1" showErrorMessage="1" sqref="F44:N44 H29:I29 E27:E34 H28 J23:K23 F29 F27 F41 G36:H36 L38:L40 E36 M36:N36 G38:H43 M38:N43 J27:K43 L5:L7 L9:L11 M5:N12 E5:E12 E13:N15 G5:K12 F17:L19 M16:N23 G16:K16 H27:I27 G27:G34 E24:N25 M26:N34 G20:K21 E26:K26 E16:E23 F22:L22 G23:H23 H30:H31 H33:H34 H32:I32 E38:E44"/>
  </dataValidations>
  <printOptions horizontalCentered="1"/>
  <pageMargins left="0.39370078740157483" right="0.39370078740157483" top="0.59055118110236227" bottom="0.39370078740157483" header="0" footer="0.19685039370078741"/>
  <pageSetup paperSize="9" scale="54" firstPageNumber="2" orientation="portrait" useFirstPageNumber="1" r:id="rId1"/>
  <headerFooter scaleWithDoc="0">
    <oddFooter>&amp;C&amp;"ＭＳ ゴシック,標準"&amp;8－ &amp;P 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J51"/>
  <sheetViews>
    <sheetView topLeftCell="A22" zoomScale="70" zoomScaleNormal="70" zoomScaleSheetLayoutView="100" zoomScalePageLayoutView="55" workbookViewId="0">
      <selection activeCell="O27" sqref="O27"/>
    </sheetView>
  </sheetViews>
  <sheetFormatPr defaultColWidth="8.796875" defaultRowHeight="18.75" x14ac:dyDescent="0.2"/>
  <cols>
    <col min="1" max="10" width="10.8984375" style="56" customWidth="1"/>
    <col min="11" max="16384" width="8.796875" style="56"/>
  </cols>
  <sheetData>
    <row r="1" spans="1:10" ht="38.25" x14ac:dyDescent="0.2">
      <c r="A1" s="620" t="s">
        <v>72</v>
      </c>
      <c r="B1" s="621"/>
      <c r="C1" s="621"/>
      <c r="D1" s="621"/>
      <c r="E1" s="621"/>
      <c r="F1" s="621"/>
      <c r="G1" s="621"/>
      <c r="H1" s="621"/>
      <c r="I1" s="621"/>
      <c r="J1" s="621"/>
    </row>
    <row r="2" spans="1:10" ht="18.95" customHeight="1" x14ac:dyDescent="0.2">
      <c r="A2" s="57"/>
      <c r="B2" s="58"/>
      <c r="C2" s="58"/>
      <c r="D2" s="58"/>
      <c r="E2" s="58"/>
      <c r="F2" s="58"/>
      <c r="G2" s="58"/>
      <c r="H2" s="58"/>
      <c r="I2" s="58"/>
      <c r="J2" s="58"/>
    </row>
    <row r="3" spans="1:10" ht="18.95" customHeight="1" x14ac:dyDescent="0.2">
      <c r="A3" s="57"/>
      <c r="B3" s="58"/>
      <c r="C3" s="58"/>
      <c r="D3" s="58"/>
      <c r="E3" s="58"/>
      <c r="F3" s="58"/>
      <c r="G3" s="58"/>
      <c r="H3" s="58"/>
      <c r="I3" s="58"/>
      <c r="J3" s="58"/>
    </row>
    <row r="4" spans="1:10" s="61" customFormat="1" ht="26.45" customHeight="1" x14ac:dyDescent="0.2">
      <c r="A4" s="59" t="s">
        <v>73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s="61" customFormat="1" ht="26.45" customHeight="1" x14ac:dyDescent="0.2">
      <c r="A5" s="62" t="s">
        <v>74</v>
      </c>
      <c r="B5" s="622" t="s">
        <v>75</v>
      </c>
      <c r="C5" s="623"/>
      <c r="D5" s="623"/>
      <c r="E5" s="622" t="s">
        <v>76</v>
      </c>
      <c r="F5" s="623"/>
      <c r="G5" s="623"/>
      <c r="H5" s="622" t="s">
        <v>77</v>
      </c>
      <c r="I5" s="623"/>
      <c r="J5" s="623"/>
    </row>
    <row r="6" spans="1:10" s="61" customFormat="1" ht="26.45" customHeight="1" x14ac:dyDescent="0.45">
      <c r="A6" s="63" t="s">
        <v>78</v>
      </c>
      <c r="B6" s="534" t="s">
        <v>79</v>
      </c>
      <c r="C6" s="534" t="s">
        <v>80</v>
      </c>
      <c r="D6" s="534" t="s">
        <v>1</v>
      </c>
      <c r="E6" s="534" t="s">
        <v>79</v>
      </c>
      <c r="F6" s="534" t="s">
        <v>80</v>
      </c>
      <c r="G6" s="534" t="s">
        <v>1</v>
      </c>
      <c r="H6" s="534" t="s">
        <v>79</v>
      </c>
      <c r="I6" s="534" t="s">
        <v>80</v>
      </c>
      <c r="J6" s="534" t="s">
        <v>1</v>
      </c>
    </row>
    <row r="7" spans="1:10" s="61" customFormat="1" ht="26.25" customHeight="1" x14ac:dyDescent="0.2">
      <c r="A7" s="64" t="s">
        <v>81</v>
      </c>
      <c r="B7" s="450">
        <v>592</v>
      </c>
      <c r="C7" s="450">
        <v>3</v>
      </c>
      <c r="D7" s="451">
        <f>SUM(B7:C7)</f>
        <v>595</v>
      </c>
      <c r="E7" s="450">
        <v>362</v>
      </c>
      <c r="F7" s="450">
        <v>2</v>
      </c>
      <c r="G7" s="451">
        <f>SUM(E7:F7)</f>
        <v>364</v>
      </c>
      <c r="H7" s="451">
        <f>B7+E7</f>
        <v>954</v>
      </c>
      <c r="I7" s="451">
        <f t="shared" ref="H7:J8" si="0">C7+F7</f>
        <v>5</v>
      </c>
      <c r="J7" s="451">
        <f t="shared" si="0"/>
        <v>959</v>
      </c>
    </row>
    <row r="8" spans="1:10" s="61" customFormat="1" ht="26.45" customHeight="1" x14ac:dyDescent="0.2">
      <c r="A8" s="65" t="s">
        <v>82</v>
      </c>
      <c r="B8" s="452">
        <v>322</v>
      </c>
      <c r="C8" s="452">
        <v>4</v>
      </c>
      <c r="D8" s="453">
        <f>SUM(B8:C8)</f>
        <v>326</v>
      </c>
      <c r="E8" s="452">
        <v>227</v>
      </c>
      <c r="F8" s="454">
        <v>1</v>
      </c>
      <c r="G8" s="455">
        <f>SUM(E8:F8)</f>
        <v>228</v>
      </c>
      <c r="H8" s="456">
        <f t="shared" si="0"/>
        <v>549</v>
      </c>
      <c r="I8" s="457">
        <f t="shared" si="0"/>
        <v>5</v>
      </c>
      <c r="J8" s="457">
        <f t="shared" si="0"/>
        <v>554</v>
      </c>
    </row>
    <row r="9" spans="1:10" ht="25.5" customHeight="1" x14ac:dyDescent="0.2">
      <c r="A9" s="57"/>
      <c r="B9" s="58"/>
      <c r="C9" s="58"/>
      <c r="D9" s="58"/>
      <c r="E9" s="58"/>
      <c r="F9" s="58"/>
      <c r="G9" s="58"/>
      <c r="H9" s="58"/>
      <c r="I9" s="58"/>
      <c r="J9" s="58"/>
    </row>
    <row r="10" spans="1:10" ht="25.5" customHeight="1" x14ac:dyDescent="0.2">
      <c r="A10" s="58"/>
      <c r="B10" s="58"/>
      <c r="C10" s="58"/>
      <c r="D10" s="58"/>
      <c r="E10" s="58"/>
      <c r="F10" s="58"/>
      <c r="G10" s="58"/>
      <c r="H10" s="58"/>
      <c r="I10" s="58"/>
      <c r="J10" s="58"/>
    </row>
    <row r="11" spans="1:10" ht="26.45" customHeight="1" x14ac:dyDescent="0.2">
      <c r="A11" s="66" t="s">
        <v>83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0" ht="26.45" customHeight="1" x14ac:dyDescent="0.2">
      <c r="A12" s="624" t="s">
        <v>84</v>
      </c>
      <c r="B12" s="624"/>
      <c r="C12" s="67" t="s">
        <v>85</v>
      </c>
      <c r="D12" s="67" t="s">
        <v>86</v>
      </c>
      <c r="E12" s="68" t="s">
        <v>1</v>
      </c>
      <c r="F12" s="625" t="s">
        <v>84</v>
      </c>
      <c r="G12" s="626"/>
      <c r="H12" s="69" t="s">
        <v>85</v>
      </c>
      <c r="I12" s="69" t="s">
        <v>86</v>
      </c>
      <c r="J12" s="70" t="s">
        <v>1</v>
      </c>
    </row>
    <row r="13" spans="1:10" ht="26.45" customHeight="1" x14ac:dyDescent="0.2">
      <c r="A13" s="71">
        <v>0</v>
      </c>
      <c r="B13" s="72" t="s">
        <v>87</v>
      </c>
      <c r="C13" s="458">
        <v>6</v>
      </c>
      <c r="D13" s="458">
        <v>1</v>
      </c>
      <c r="E13" s="458">
        <f t="shared" ref="E13:E35" si="1">C13+D13</f>
        <v>7</v>
      </c>
      <c r="F13" s="73">
        <v>23</v>
      </c>
      <c r="G13" s="72" t="s">
        <v>87</v>
      </c>
      <c r="H13" s="458">
        <v>12</v>
      </c>
      <c r="I13" s="458">
        <v>7</v>
      </c>
      <c r="J13" s="458">
        <f t="shared" ref="J13:J35" si="2">H13+I13</f>
        <v>19</v>
      </c>
    </row>
    <row r="14" spans="1:10" ht="26.45" customHeight="1" x14ac:dyDescent="0.2">
      <c r="A14" s="74">
        <v>1</v>
      </c>
      <c r="B14" s="72" t="s">
        <v>88</v>
      </c>
      <c r="C14" s="458">
        <v>4</v>
      </c>
      <c r="D14" s="458">
        <v>5</v>
      </c>
      <c r="E14" s="458">
        <f t="shared" si="1"/>
        <v>9</v>
      </c>
      <c r="F14" s="73">
        <v>24</v>
      </c>
      <c r="G14" s="72" t="s">
        <v>88</v>
      </c>
      <c r="H14" s="458">
        <v>16</v>
      </c>
      <c r="I14" s="458">
        <v>2</v>
      </c>
      <c r="J14" s="458">
        <f t="shared" si="2"/>
        <v>18</v>
      </c>
    </row>
    <row r="15" spans="1:10" ht="26.45" customHeight="1" x14ac:dyDescent="0.2">
      <c r="A15" s="74">
        <v>2</v>
      </c>
      <c r="B15" s="72" t="s">
        <v>88</v>
      </c>
      <c r="C15" s="458">
        <v>9</v>
      </c>
      <c r="D15" s="458">
        <v>10</v>
      </c>
      <c r="E15" s="458">
        <f t="shared" si="1"/>
        <v>19</v>
      </c>
      <c r="F15" s="73">
        <v>25</v>
      </c>
      <c r="G15" s="72" t="s">
        <v>88</v>
      </c>
      <c r="H15" s="458">
        <v>11</v>
      </c>
      <c r="I15" s="459">
        <v>2</v>
      </c>
      <c r="J15" s="458">
        <f t="shared" si="2"/>
        <v>13</v>
      </c>
    </row>
    <row r="16" spans="1:10" ht="26.45" customHeight="1" x14ac:dyDescent="0.2">
      <c r="A16" s="74">
        <v>3</v>
      </c>
      <c r="B16" s="72" t="s">
        <v>88</v>
      </c>
      <c r="C16" s="458">
        <v>40</v>
      </c>
      <c r="D16" s="458">
        <v>28</v>
      </c>
      <c r="E16" s="458">
        <f t="shared" si="1"/>
        <v>68</v>
      </c>
      <c r="F16" s="73">
        <v>26</v>
      </c>
      <c r="G16" s="72" t="s">
        <v>88</v>
      </c>
      <c r="H16" s="458">
        <v>9</v>
      </c>
      <c r="I16" s="458">
        <v>1</v>
      </c>
      <c r="J16" s="458">
        <f t="shared" si="2"/>
        <v>10</v>
      </c>
    </row>
    <row r="17" spans="1:10" ht="26.45" customHeight="1" x14ac:dyDescent="0.2">
      <c r="A17" s="74">
        <v>4</v>
      </c>
      <c r="B17" s="72" t="s">
        <v>88</v>
      </c>
      <c r="C17" s="458">
        <v>53</v>
      </c>
      <c r="D17" s="458">
        <v>43</v>
      </c>
      <c r="E17" s="458">
        <f t="shared" si="1"/>
        <v>96</v>
      </c>
      <c r="F17" s="73">
        <v>27</v>
      </c>
      <c r="G17" s="72" t="s">
        <v>88</v>
      </c>
      <c r="H17" s="458">
        <v>5</v>
      </c>
      <c r="I17" s="458">
        <v>1</v>
      </c>
      <c r="J17" s="458">
        <f t="shared" si="2"/>
        <v>6</v>
      </c>
    </row>
    <row r="18" spans="1:10" ht="26.45" customHeight="1" x14ac:dyDescent="0.2">
      <c r="A18" s="74">
        <v>5</v>
      </c>
      <c r="B18" s="72" t="s">
        <v>88</v>
      </c>
      <c r="C18" s="458">
        <v>52</v>
      </c>
      <c r="D18" s="458">
        <v>80</v>
      </c>
      <c r="E18" s="458">
        <f t="shared" si="1"/>
        <v>132</v>
      </c>
      <c r="F18" s="73">
        <v>28</v>
      </c>
      <c r="G18" s="72" t="s">
        <v>88</v>
      </c>
      <c r="H18" s="458">
        <v>6</v>
      </c>
      <c r="I18" s="458">
        <v>0</v>
      </c>
      <c r="J18" s="458">
        <f t="shared" si="2"/>
        <v>6</v>
      </c>
    </row>
    <row r="19" spans="1:10" ht="26.45" customHeight="1" x14ac:dyDescent="0.2">
      <c r="A19" s="74">
        <v>6</v>
      </c>
      <c r="B19" s="72" t="s">
        <v>88</v>
      </c>
      <c r="C19" s="458">
        <v>57</v>
      </c>
      <c r="D19" s="458">
        <v>55</v>
      </c>
      <c r="E19" s="458">
        <f t="shared" si="1"/>
        <v>112</v>
      </c>
      <c r="F19" s="73">
        <v>29</v>
      </c>
      <c r="G19" s="72" t="s">
        <v>88</v>
      </c>
      <c r="H19" s="458">
        <v>1</v>
      </c>
      <c r="I19" s="458">
        <v>0</v>
      </c>
      <c r="J19" s="458">
        <f t="shared" si="2"/>
        <v>1</v>
      </c>
    </row>
    <row r="20" spans="1:10" ht="26.45" customHeight="1" x14ac:dyDescent="0.2">
      <c r="A20" s="74">
        <v>7</v>
      </c>
      <c r="B20" s="72" t="s">
        <v>88</v>
      </c>
      <c r="C20" s="458">
        <v>38</v>
      </c>
      <c r="D20" s="458">
        <v>30</v>
      </c>
      <c r="E20" s="458">
        <f t="shared" si="1"/>
        <v>68</v>
      </c>
      <c r="F20" s="73">
        <v>30</v>
      </c>
      <c r="G20" s="72" t="s">
        <v>88</v>
      </c>
      <c r="H20" s="458">
        <v>5</v>
      </c>
      <c r="I20" s="458">
        <v>0</v>
      </c>
      <c r="J20" s="458">
        <f t="shared" si="2"/>
        <v>5</v>
      </c>
    </row>
    <row r="21" spans="1:10" ht="26.45" customHeight="1" x14ac:dyDescent="0.2">
      <c r="A21" s="74">
        <v>8</v>
      </c>
      <c r="B21" s="72" t="s">
        <v>88</v>
      </c>
      <c r="C21" s="458">
        <v>63</v>
      </c>
      <c r="D21" s="458">
        <v>32</v>
      </c>
      <c r="E21" s="458">
        <f t="shared" si="1"/>
        <v>95</v>
      </c>
      <c r="F21" s="73">
        <v>31</v>
      </c>
      <c r="G21" s="72" t="s">
        <v>88</v>
      </c>
      <c r="H21" s="458">
        <v>1</v>
      </c>
      <c r="I21" s="458">
        <v>0</v>
      </c>
      <c r="J21" s="458">
        <f t="shared" si="2"/>
        <v>1</v>
      </c>
    </row>
    <row r="22" spans="1:10" ht="26.45" customHeight="1" x14ac:dyDescent="0.2">
      <c r="A22" s="74">
        <v>9</v>
      </c>
      <c r="B22" s="72" t="s">
        <v>88</v>
      </c>
      <c r="C22" s="458">
        <v>72</v>
      </c>
      <c r="D22" s="458">
        <v>29</v>
      </c>
      <c r="E22" s="458">
        <f t="shared" si="1"/>
        <v>101</v>
      </c>
      <c r="F22" s="73">
        <v>32</v>
      </c>
      <c r="G22" s="72" t="s">
        <v>88</v>
      </c>
      <c r="H22" s="458">
        <v>3</v>
      </c>
      <c r="I22" s="458">
        <v>0</v>
      </c>
      <c r="J22" s="458">
        <f t="shared" si="2"/>
        <v>3</v>
      </c>
    </row>
    <row r="23" spans="1:10" ht="26.45" customHeight="1" x14ac:dyDescent="0.2">
      <c r="A23" s="74">
        <v>10</v>
      </c>
      <c r="B23" s="72" t="s">
        <v>88</v>
      </c>
      <c r="C23" s="458">
        <v>44</v>
      </c>
      <c r="D23" s="458">
        <v>25</v>
      </c>
      <c r="E23" s="458">
        <f t="shared" si="1"/>
        <v>69</v>
      </c>
      <c r="F23" s="73">
        <v>33</v>
      </c>
      <c r="G23" s="72" t="s">
        <v>88</v>
      </c>
      <c r="H23" s="458">
        <v>1</v>
      </c>
      <c r="I23" s="458">
        <v>0</v>
      </c>
      <c r="J23" s="458">
        <f t="shared" si="2"/>
        <v>1</v>
      </c>
    </row>
    <row r="24" spans="1:10" ht="26.45" customHeight="1" x14ac:dyDescent="0.2">
      <c r="A24" s="74">
        <v>11</v>
      </c>
      <c r="B24" s="72" t="s">
        <v>88</v>
      </c>
      <c r="C24" s="458">
        <v>39</v>
      </c>
      <c r="D24" s="458">
        <v>31</v>
      </c>
      <c r="E24" s="458">
        <f t="shared" si="1"/>
        <v>70</v>
      </c>
      <c r="F24" s="73">
        <v>34</v>
      </c>
      <c r="G24" s="72" t="s">
        <v>88</v>
      </c>
      <c r="H24" s="458">
        <v>0</v>
      </c>
      <c r="I24" s="458">
        <v>0</v>
      </c>
      <c r="J24" s="458">
        <f t="shared" si="2"/>
        <v>0</v>
      </c>
    </row>
    <row r="25" spans="1:10" ht="26.45" customHeight="1" x14ac:dyDescent="0.2">
      <c r="A25" s="74">
        <v>12</v>
      </c>
      <c r="B25" s="72" t="s">
        <v>88</v>
      </c>
      <c r="C25" s="458">
        <v>32</v>
      </c>
      <c r="D25" s="458">
        <v>26</v>
      </c>
      <c r="E25" s="458">
        <f t="shared" si="1"/>
        <v>58</v>
      </c>
      <c r="F25" s="73">
        <v>35</v>
      </c>
      <c r="G25" s="72" t="s">
        <v>88</v>
      </c>
      <c r="H25" s="458">
        <v>3</v>
      </c>
      <c r="I25" s="458">
        <v>0</v>
      </c>
      <c r="J25" s="458">
        <f t="shared" si="2"/>
        <v>3</v>
      </c>
    </row>
    <row r="26" spans="1:10" ht="26.45" customHeight="1" x14ac:dyDescent="0.2">
      <c r="A26" s="74">
        <v>13</v>
      </c>
      <c r="B26" s="72" t="s">
        <v>88</v>
      </c>
      <c r="C26" s="458">
        <v>33</v>
      </c>
      <c r="D26" s="458">
        <v>23</v>
      </c>
      <c r="E26" s="458">
        <f t="shared" si="1"/>
        <v>56</v>
      </c>
      <c r="F26" s="73">
        <v>36</v>
      </c>
      <c r="G26" s="72" t="s">
        <v>88</v>
      </c>
      <c r="H26" s="458">
        <v>0</v>
      </c>
      <c r="I26" s="458">
        <v>0</v>
      </c>
      <c r="J26" s="458">
        <f t="shared" si="2"/>
        <v>0</v>
      </c>
    </row>
    <row r="27" spans="1:10" ht="26.45" customHeight="1" x14ac:dyDescent="0.2">
      <c r="A27" s="74">
        <v>14</v>
      </c>
      <c r="B27" s="72" t="s">
        <v>88</v>
      </c>
      <c r="C27" s="458">
        <v>56</v>
      </c>
      <c r="D27" s="458">
        <v>18</v>
      </c>
      <c r="E27" s="458">
        <f t="shared" si="1"/>
        <v>74</v>
      </c>
      <c r="F27" s="73">
        <v>37</v>
      </c>
      <c r="G27" s="72" t="s">
        <v>88</v>
      </c>
      <c r="H27" s="458">
        <v>0</v>
      </c>
      <c r="I27" s="458">
        <v>0</v>
      </c>
      <c r="J27" s="458">
        <f t="shared" si="2"/>
        <v>0</v>
      </c>
    </row>
    <row r="28" spans="1:10" ht="26.45" customHeight="1" x14ac:dyDescent="0.2">
      <c r="A28" s="74">
        <v>15</v>
      </c>
      <c r="B28" s="72" t="s">
        <v>88</v>
      </c>
      <c r="C28" s="458">
        <v>52</v>
      </c>
      <c r="D28" s="458">
        <v>19</v>
      </c>
      <c r="E28" s="458">
        <f t="shared" si="1"/>
        <v>71</v>
      </c>
      <c r="F28" s="73">
        <v>38</v>
      </c>
      <c r="G28" s="72" t="s">
        <v>88</v>
      </c>
      <c r="H28" s="458">
        <v>0</v>
      </c>
      <c r="I28" s="458">
        <v>0</v>
      </c>
      <c r="J28" s="458">
        <f t="shared" si="2"/>
        <v>0</v>
      </c>
    </row>
    <row r="29" spans="1:10" ht="26.45" customHeight="1" x14ac:dyDescent="0.2">
      <c r="A29" s="74">
        <v>16</v>
      </c>
      <c r="B29" s="72" t="s">
        <v>88</v>
      </c>
      <c r="C29" s="458">
        <v>49</v>
      </c>
      <c r="D29" s="458">
        <v>24</v>
      </c>
      <c r="E29" s="458">
        <f t="shared" si="1"/>
        <v>73</v>
      </c>
      <c r="F29" s="73">
        <v>39</v>
      </c>
      <c r="G29" s="72" t="s">
        <v>88</v>
      </c>
      <c r="H29" s="458">
        <v>0</v>
      </c>
      <c r="I29" s="458">
        <v>0</v>
      </c>
      <c r="J29" s="458">
        <f t="shared" si="2"/>
        <v>0</v>
      </c>
    </row>
    <row r="30" spans="1:10" ht="26.45" customHeight="1" x14ac:dyDescent="0.2">
      <c r="A30" s="74">
        <v>17</v>
      </c>
      <c r="B30" s="72" t="s">
        <v>88</v>
      </c>
      <c r="C30" s="458">
        <v>44</v>
      </c>
      <c r="D30" s="458">
        <v>17</v>
      </c>
      <c r="E30" s="458">
        <f t="shared" si="1"/>
        <v>61</v>
      </c>
      <c r="F30" s="73">
        <v>40</v>
      </c>
      <c r="G30" s="72" t="s">
        <v>88</v>
      </c>
      <c r="H30" s="458">
        <v>0</v>
      </c>
      <c r="I30" s="458">
        <v>0</v>
      </c>
      <c r="J30" s="458">
        <f t="shared" si="2"/>
        <v>0</v>
      </c>
    </row>
    <row r="31" spans="1:10" ht="26.45" customHeight="1" x14ac:dyDescent="0.2">
      <c r="A31" s="75">
        <v>18</v>
      </c>
      <c r="B31" s="76" t="s">
        <v>88</v>
      </c>
      <c r="C31" s="458">
        <v>38</v>
      </c>
      <c r="D31" s="458">
        <v>15</v>
      </c>
      <c r="E31" s="458">
        <f t="shared" si="1"/>
        <v>53</v>
      </c>
      <c r="F31" s="73">
        <v>41</v>
      </c>
      <c r="G31" s="77" t="s">
        <v>88</v>
      </c>
      <c r="H31" s="460">
        <v>0</v>
      </c>
      <c r="I31" s="460">
        <v>0</v>
      </c>
      <c r="J31" s="458">
        <f t="shared" si="2"/>
        <v>0</v>
      </c>
    </row>
    <row r="32" spans="1:10" ht="26.45" customHeight="1" x14ac:dyDescent="0.2">
      <c r="A32" s="75">
        <v>19</v>
      </c>
      <c r="B32" s="72" t="s">
        <v>88</v>
      </c>
      <c r="C32" s="458">
        <v>37</v>
      </c>
      <c r="D32" s="458">
        <v>10</v>
      </c>
      <c r="E32" s="458">
        <f t="shared" si="1"/>
        <v>47</v>
      </c>
      <c r="F32" s="73">
        <v>42</v>
      </c>
      <c r="G32" s="77" t="s">
        <v>88</v>
      </c>
      <c r="H32" s="460">
        <v>0</v>
      </c>
      <c r="I32" s="460">
        <v>0</v>
      </c>
      <c r="J32" s="458">
        <f t="shared" si="2"/>
        <v>0</v>
      </c>
    </row>
    <row r="33" spans="1:10" ht="26.45" customHeight="1" x14ac:dyDescent="0.2">
      <c r="A33" s="75">
        <v>20</v>
      </c>
      <c r="B33" s="76" t="s">
        <v>88</v>
      </c>
      <c r="C33" s="458">
        <v>25</v>
      </c>
      <c r="D33" s="458">
        <v>6</v>
      </c>
      <c r="E33" s="461">
        <f t="shared" si="1"/>
        <v>31</v>
      </c>
      <c r="F33" s="73">
        <v>43</v>
      </c>
      <c r="G33" s="77" t="s">
        <v>88</v>
      </c>
      <c r="H33" s="460">
        <v>0</v>
      </c>
      <c r="I33" s="460">
        <v>0</v>
      </c>
      <c r="J33" s="458">
        <f t="shared" si="2"/>
        <v>0</v>
      </c>
    </row>
    <row r="34" spans="1:10" ht="26.45" customHeight="1" x14ac:dyDescent="0.2">
      <c r="A34" s="75">
        <v>21</v>
      </c>
      <c r="B34" s="76" t="s">
        <v>88</v>
      </c>
      <c r="C34" s="458">
        <v>20</v>
      </c>
      <c r="D34" s="458">
        <v>7</v>
      </c>
      <c r="E34" s="461">
        <f t="shared" si="1"/>
        <v>27</v>
      </c>
      <c r="F34" s="73">
        <v>44</v>
      </c>
      <c r="G34" s="77" t="s">
        <v>88</v>
      </c>
      <c r="H34" s="460">
        <v>0</v>
      </c>
      <c r="I34" s="460">
        <v>0</v>
      </c>
      <c r="J34" s="458">
        <f t="shared" si="2"/>
        <v>0</v>
      </c>
    </row>
    <row r="35" spans="1:10" ht="26.45" customHeight="1" x14ac:dyDescent="0.2">
      <c r="A35" s="78">
        <v>22</v>
      </c>
      <c r="B35" s="79" t="s">
        <v>88</v>
      </c>
      <c r="C35" s="462">
        <v>18</v>
      </c>
      <c r="D35" s="463">
        <v>2</v>
      </c>
      <c r="E35" s="464">
        <f t="shared" si="1"/>
        <v>20</v>
      </c>
      <c r="F35" s="73">
        <v>45</v>
      </c>
      <c r="G35" s="77" t="s">
        <v>88</v>
      </c>
      <c r="H35" s="465">
        <v>0</v>
      </c>
      <c r="I35" s="465">
        <v>0</v>
      </c>
      <c r="J35" s="458">
        <f t="shared" si="2"/>
        <v>0</v>
      </c>
    </row>
    <row r="36" spans="1:10" ht="26.45" customHeight="1" x14ac:dyDescent="0.2">
      <c r="A36" s="58"/>
      <c r="B36" s="58"/>
      <c r="C36" s="58"/>
      <c r="D36" s="58"/>
      <c r="E36" s="58"/>
      <c r="F36" s="625" t="s">
        <v>89</v>
      </c>
      <c r="G36" s="626"/>
      <c r="H36" s="466">
        <f>SUM(C13:C35,H13:H35)</f>
        <v>954</v>
      </c>
      <c r="I36" s="466">
        <f>SUM(D13:D35,I13:I35)</f>
        <v>549</v>
      </c>
      <c r="J36" s="466">
        <f>SUM(E13:E35,J13:J35)</f>
        <v>1503</v>
      </c>
    </row>
    <row r="37" spans="1:10" ht="26.45" customHeight="1" x14ac:dyDescent="0.2">
      <c r="A37" s="58"/>
      <c r="B37" s="58"/>
      <c r="C37" s="58"/>
      <c r="D37" s="58"/>
      <c r="E37" s="58"/>
      <c r="F37" s="58"/>
      <c r="G37" s="58"/>
      <c r="H37" s="58"/>
      <c r="I37" s="58"/>
      <c r="J37" s="58"/>
    </row>
    <row r="38" spans="1:10" ht="26.45" customHeight="1" x14ac:dyDescent="0.2">
      <c r="A38" s="66" t="s">
        <v>90</v>
      </c>
      <c r="B38" s="58"/>
      <c r="C38" s="58"/>
      <c r="D38" s="58"/>
      <c r="E38" s="58"/>
      <c r="F38" s="58"/>
      <c r="G38" s="58"/>
      <c r="H38" s="58"/>
      <c r="I38" s="58"/>
      <c r="J38" s="58"/>
    </row>
    <row r="39" spans="1:10" ht="26.45" customHeight="1" x14ac:dyDescent="0.2">
      <c r="A39" s="627" t="s">
        <v>84</v>
      </c>
      <c r="B39" s="628"/>
      <c r="C39" s="80" t="s">
        <v>85</v>
      </c>
      <c r="D39" s="80" t="s">
        <v>86</v>
      </c>
      <c r="E39" s="81" t="s">
        <v>1</v>
      </c>
      <c r="F39" s="629" t="s">
        <v>84</v>
      </c>
      <c r="G39" s="630"/>
      <c r="H39" s="82" t="s">
        <v>85</v>
      </c>
      <c r="I39" s="82" t="s">
        <v>86</v>
      </c>
      <c r="J39" s="83" t="s">
        <v>1</v>
      </c>
    </row>
    <row r="40" spans="1:10" ht="26.45" customHeight="1" x14ac:dyDescent="0.2">
      <c r="A40" s="84"/>
      <c r="B40" s="85" t="s">
        <v>91</v>
      </c>
      <c r="C40" s="467">
        <v>6</v>
      </c>
      <c r="D40" s="467">
        <v>1</v>
      </c>
      <c r="E40" s="468">
        <f t="shared" ref="E40:E49" si="3">C40+D40</f>
        <v>7</v>
      </c>
      <c r="F40" s="72" t="s">
        <v>444</v>
      </c>
      <c r="G40" s="86" t="s">
        <v>94</v>
      </c>
      <c r="H40" s="458">
        <v>33</v>
      </c>
      <c r="I40" s="458">
        <v>8</v>
      </c>
      <c r="J40" s="458">
        <f t="shared" ref="J40:J49" si="4">H40+I40</f>
        <v>41</v>
      </c>
    </row>
    <row r="41" spans="1:10" ht="26.45" customHeight="1" x14ac:dyDescent="0.2">
      <c r="A41" s="75" t="s">
        <v>92</v>
      </c>
      <c r="B41" s="86" t="s">
        <v>93</v>
      </c>
      <c r="C41" s="458">
        <v>233</v>
      </c>
      <c r="D41" s="458">
        <v>128</v>
      </c>
      <c r="E41" s="469">
        <f t="shared" si="3"/>
        <v>361</v>
      </c>
      <c r="F41" s="72" t="s">
        <v>443</v>
      </c>
      <c r="G41" s="86" t="s">
        <v>97</v>
      </c>
      <c r="H41" s="458">
        <v>10</v>
      </c>
      <c r="I41" s="458">
        <v>8</v>
      </c>
      <c r="J41" s="458">
        <f t="shared" si="4"/>
        <v>18</v>
      </c>
    </row>
    <row r="42" spans="1:10" ht="26.45" customHeight="1" x14ac:dyDescent="0.2">
      <c r="A42" s="75" t="s">
        <v>95</v>
      </c>
      <c r="B42" s="86" t="s">
        <v>96</v>
      </c>
      <c r="C42" s="458">
        <v>92</v>
      </c>
      <c r="D42" s="458">
        <v>88</v>
      </c>
      <c r="E42" s="469">
        <f t="shared" si="3"/>
        <v>180</v>
      </c>
      <c r="F42" s="72" t="s">
        <v>442</v>
      </c>
      <c r="G42" s="86" t="s">
        <v>100</v>
      </c>
      <c r="H42" s="458">
        <v>7</v>
      </c>
      <c r="I42" s="458">
        <v>3</v>
      </c>
      <c r="J42" s="458">
        <f t="shared" si="4"/>
        <v>10</v>
      </c>
    </row>
    <row r="43" spans="1:10" ht="26.45" customHeight="1" x14ac:dyDescent="0.2">
      <c r="A43" s="75" t="s">
        <v>98</v>
      </c>
      <c r="B43" s="86" t="s">
        <v>99</v>
      </c>
      <c r="C43" s="458">
        <v>81</v>
      </c>
      <c r="D43" s="458">
        <v>56</v>
      </c>
      <c r="E43" s="469">
        <f t="shared" si="3"/>
        <v>137</v>
      </c>
      <c r="F43" s="72" t="s">
        <v>441</v>
      </c>
      <c r="G43" s="87" t="s">
        <v>445</v>
      </c>
      <c r="H43" s="458">
        <v>4</v>
      </c>
      <c r="I43" s="458">
        <v>1</v>
      </c>
      <c r="J43" s="458">
        <f t="shared" si="4"/>
        <v>5</v>
      </c>
    </row>
    <row r="44" spans="1:10" ht="26.45" customHeight="1" x14ac:dyDescent="0.2">
      <c r="A44" s="75" t="s">
        <v>101</v>
      </c>
      <c r="B44" s="86" t="s">
        <v>102</v>
      </c>
      <c r="C44" s="458">
        <v>67</v>
      </c>
      <c r="D44" s="458">
        <v>37</v>
      </c>
      <c r="E44" s="469">
        <f t="shared" si="3"/>
        <v>104</v>
      </c>
      <c r="F44" s="72" t="s">
        <v>437</v>
      </c>
      <c r="G44" s="87" t="s">
        <v>446</v>
      </c>
      <c r="H44" s="458">
        <v>2</v>
      </c>
      <c r="I44" s="458">
        <v>0</v>
      </c>
      <c r="J44" s="458">
        <f t="shared" si="4"/>
        <v>2</v>
      </c>
    </row>
    <row r="45" spans="1:10" ht="26.45" customHeight="1" x14ac:dyDescent="0.2">
      <c r="A45" s="75" t="s">
        <v>103</v>
      </c>
      <c r="B45" s="86" t="s">
        <v>104</v>
      </c>
      <c r="C45" s="458">
        <v>68</v>
      </c>
      <c r="D45" s="458">
        <v>44</v>
      </c>
      <c r="E45" s="469">
        <f t="shared" si="3"/>
        <v>112</v>
      </c>
      <c r="F45" s="72" t="s">
        <v>438</v>
      </c>
      <c r="G45" s="87" t="s">
        <v>447</v>
      </c>
      <c r="H45" s="458">
        <v>0</v>
      </c>
      <c r="I45" s="458">
        <v>0</v>
      </c>
      <c r="J45" s="458">
        <f t="shared" si="4"/>
        <v>0</v>
      </c>
    </row>
    <row r="46" spans="1:10" ht="26.45" customHeight="1" x14ac:dyDescent="0.2">
      <c r="A46" s="75" t="s">
        <v>105</v>
      </c>
      <c r="B46" s="86" t="s">
        <v>106</v>
      </c>
      <c r="C46" s="458">
        <v>77</v>
      </c>
      <c r="D46" s="458">
        <v>43</v>
      </c>
      <c r="E46" s="469">
        <f t="shared" si="3"/>
        <v>120</v>
      </c>
      <c r="F46" s="72" t="s">
        <v>439</v>
      </c>
      <c r="G46" s="87" t="s">
        <v>448</v>
      </c>
      <c r="H46" s="458">
        <v>0</v>
      </c>
      <c r="I46" s="458">
        <v>0</v>
      </c>
      <c r="J46" s="458">
        <f t="shared" si="4"/>
        <v>0</v>
      </c>
    </row>
    <row r="47" spans="1:10" ht="26.45" customHeight="1" x14ac:dyDescent="0.2">
      <c r="A47" s="75" t="s">
        <v>107</v>
      </c>
      <c r="B47" s="86" t="s">
        <v>108</v>
      </c>
      <c r="C47" s="458">
        <v>131</v>
      </c>
      <c r="D47" s="458">
        <v>48</v>
      </c>
      <c r="E47" s="469">
        <f t="shared" si="3"/>
        <v>179</v>
      </c>
      <c r="F47" s="72" t="s">
        <v>440</v>
      </c>
      <c r="G47" s="87" t="s">
        <v>449</v>
      </c>
      <c r="H47" s="458">
        <v>0</v>
      </c>
      <c r="I47" s="458">
        <v>0</v>
      </c>
      <c r="J47" s="458">
        <f t="shared" si="4"/>
        <v>0</v>
      </c>
    </row>
    <row r="48" spans="1:10" ht="26.45" customHeight="1" x14ac:dyDescent="0.2">
      <c r="A48" s="75" t="s">
        <v>109</v>
      </c>
      <c r="B48" s="86" t="s">
        <v>110</v>
      </c>
      <c r="C48" s="458">
        <v>91</v>
      </c>
      <c r="D48" s="458">
        <v>47</v>
      </c>
      <c r="E48" s="469">
        <f t="shared" si="3"/>
        <v>138</v>
      </c>
      <c r="F48" s="72" t="s">
        <v>451</v>
      </c>
      <c r="G48" s="87" t="s">
        <v>452</v>
      </c>
      <c r="H48" s="458">
        <v>0</v>
      </c>
      <c r="I48" s="458">
        <v>0</v>
      </c>
      <c r="J48" s="458">
        <f t="shared" si="4"/>
        <v>0</v>
      </c>
    </row>
    <row r="49" spans="1:10" ht="26.45" customHeight="1" x14ac:dyDescent="0.2">
      <c r="A49" s="78" t="s">
        <v>453</v>
      </c>
      <c r="B49" s="88">
        <v>599</v>
      </c>
      <c r="C49" s="470">
        <v>52</v>
      </c>
      <c r="D49" s="470">
        <v>37</v>
      </c>
      <c r="E49" s="471">
        <f t="shared" si="3"/>
        <v>89</v>
      </c>
      <c r="F49" s="618" t="s">
        <v>450</v>
      </c>
      <c r="G49" s="619"/>
      <c r="H49" s="466">
        <f>SUM(C40:C49,H40:H48)</f>
        <v>954</v>
      </c>
      <c r="I49" s="466">
        <f>SUM(D40:D49,I40:I48)</f>
        <v>549</v>
      </c>
      <c r="J49" s="466">
        <f t="shared" si="4"/>
        <v>1503</v>
      </c>
    </row>
    <row r="50" spans="1:10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</row>
    <row r="51" spans="1:10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</row>
  </sheetData>
  <mergeCells count="10">
    <mergeCell ref="F49:G49"/>
    <mergeCell ref="A1:J1"/>
    <mergeCell ref="B5:D5"/>
    <mergeCell ref="E5:G5"/>
    <mergeCell ref="H5:J5"/>
    <mergeCell ref="A12:B12"/>
    <mergeCell ref="F12:G12"/>
    <mergeCell ref="F36:G36"/>
    <mergeCell ref="A39:B39"/>
    <mergeCell ref="F39:G39"/>
  </mergeCells>
  <phoneticPr fontId="5"/>
  <dataValidations count="1">
    <dataValidation imeMode="off" allowBlank="1" showInputMessage="1" showErrorMessage="1" sqref="C40:E49 H36:J36 H13:I30 H40:J49 J13:J35 C13:E35"/>
  </dataValidations>
  <printOptions horizontalCentered="1"/>
  <pageMargins left="0.39370078740157483" right="0.39370078740157483" top="0.59055118110236227" bottom="0.39370078740157483" header="0" footer="0.11811023622047245"/>
  <pageSetup paperSize="9" scale="65" firstPageNumber="3" orientation="portrait" useFirstPageNumber="1" r:id="rId1"/>
  <headerFooter scaleWithDoc="0">
    <oddFooter>&amp;C&amp;"ＭＳ ゴシック,標準"&amp;8－ &amp;P 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AM84"/>
  <sheetViews>
    <sheetView zoomScale="55" zoomScaleNormal="55" zoomScaleSheetLayoutView="55" zoomScalePageLayoutView="40" workbookViewId="0">
      <selection activeCell="O27" sqref="O27"/>
    </sheetView>
  </sheetViews>
  <sheetFormatPr defaultColWidth="5.69921875" defaultRowHeight="18.75" x14ac:dyDescent="0.2"/>
  <cols>
    <col min="1" max="2" width="7.3984375" style="1" customWidth="1"/>
    <col min="3" max="3" width="9.69921875" style="1" customWidth="1"/>
    <col min="4" max="20" width="7.69921875" style="1" customWidth="1"/>
    <col min="21" max="26" width="6.09765625" style="1" customWidth="1"/>
    <col min="27" max="31" width="4.09765625" style="1" customWidth="1"/>
    <col min="32" max="34" width="7.69921875" style="1" customWidth="1"/>
    <col min="35" max="37" width="4.09765625" style="1" customWidth="1"/>
    <col min="38" max="38" width="6.09765625" style="1" customWidth="1"/>
    <col min="39" max="16384" width="5.69921875" style="1"/>
  </cols>
  <sheetData>
    <row r="1" spans="1:38" ht="38.25" x14ac:dyDescent="0.2">
      <c r="A1" s="631" t="s">
        <v>111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1"/>
    </row>
    <row r="2" spans="1:38" ht="18.75" customHeight="1" x14ac:dyDescent="0.2">
      <c r="A2" s="632">
        <v>44682</v>
      </c>
      <c r="B2" s="63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8" ht="18" customHeight="1" x14ac:dyDescent="0.2">
      <c r="A3" s="3"/>
      <c r="B3" s="4"/>
      <c r="C3" s="633" t="s">
        <v>112</v>
      </c>
      <c r="D3" s="633" t="s">
        <v>113</v>
      </c>
      <c r="E3" s="633" t="s">
        <v>114</v>
      </c>
      <c r="F3" s="5"/>
      <c r="G3" s="6"/>
      <c r="H3" s="635" t="s">
        <v>115</v>
      </c>
      <c r="I3" s="636"/>
      <c r="J3" s="636"/>
      <c r="K3" s="636"/>
      <c r="L3" s="636"/>
      <c r="M3" s="636"/>
      <c r="N3" s="636"/>
      <c r="O3" s="636"/>
      <c r="P3" s="6"/>
      <c r="Q3" s="7"/>
      <c r="R3" s="3"/>
      <c r="S3" s="4"/>
      <c r="T3" s="4"/>
      <c r="U3" s="637" t="s">
        <v>429</v>
      </c>
      <c r="V3" s="638"/>
      <c r="W3" s="638"/>
      <c r="X3" s="638"/>
      <c r="Y3" s="638"/>
      <c r="Z3" s="638"/>
      <c r="AA3" s="639"/>
      <c r="AB3" s="638"/>
      <c r="AC3" s="639"/>
      <c r="AD3" s="638"/>
      <c r="AE3" s="638"/>
      <c r="AF3" s="638"/>
      <c r="AG3" s="638"/>
      <c r="AH3" s="638"/>
      <c r="AI3" s="640"/>
      <c r="AJ3" s="637" t="s">
        <v>430</v>
      </c>
      <c r="AK3" s="638"/>
      <c r="AL3" s="640"/>
    </row>
    <row r="4" spans="1:38" ht="18" customHeight="1" x14ac:dyDescent="0.2">
      <c r="A4" s="8"/>
      <c r="B4" s="2"/>
      <c r="C4" s="634"/>
      <c r="D4" s="634"/>
      <c r="E4" s="634"/>
      <c r="F4" s="8"/>
      <c r="G4" s="2"/>
      <c r="H4" s="2"/>
      <c r="I4" s="8"/>
      <c r="J4" s="2"/>
      <c r="K4" s="2"/>
      <c r="L4" s="8"/>
      <c r="M4" s="2"/>
      <c r="N4" s="2"/>
      <c r="O4" s="388"/>
      <c r="P4" s="389"/>
      <c r="Q4" s="390"/>
      <c r="R4" s="641" t="s">
        <v>431</v>
      </c>
      <c r="S4" s="642"/>
      <c r="T4" s="643"/>
      <c r="U4" s="10"/>
      <c r="V4" s="8"/>
      <c r="W4" s="8"/>
      <c r="X4" s="8"/>
      <c r="Y4" s="8"/>
      <c r="Z4" s="8"/>
      <c r="AA4" s="8"/>
      <c r="AB4" s="3"/>
      <c r="AC4" s="652" t="s">
        <v>590</v>
      </c>
      <c r="AD4" s="8"/>
      <c r="AE4" s="8"/>
      <c r="AF4" s="8"/>
      <c r="AG4" s="2"/>
      <c r="AH4" s="2"/>
      <c r="AI4" s="644" t="s">
        <v>116</v>
      </c>
      <c r="AJ4" s="8"/>
      <c r="AK4" s="11"/>
      <c r="AL4" s="11"/>
    </row>
    <row r="5" spans="1:38" ht="18" customHeight="1" x14ac:dyDescent="0.2">
      <c r="A5" s="8"/>
      <c r="B5" s="2"/>
      <c r="C5" s="634"/>
      <c r="D5" s="634"/>
      <c r="E5" s="634"/>
      <c r="F5" s="12"/>
      <c r="G5" s="13" t="s">
        <v>117</v>
      </c>
      <c r="H5" s="14"/>
      <c r="I5" s="12"/>
      <c r="J5" s="13" t="s">
        <v>118</v>
      </c>
      <c r="K5" s="14"/>
      <c r="L5" s="12"/>
      <c r="M5" s="13" t="s">
        <v>119</v>
      </c>
      <c r="N5" s="14"/>
      <c r="O5" s="537"/>
      <c r="P5" s="13" t="s">
        <v>120</v>
      </c>
      <c r="Q5" s="391"/>
      <c r="R5" s="647" t="s">
        <v>596</v>
      </c>
      <c r="S5" s="648"/>
      <c r="T5" s="649"/>
      <c r="U5" s="535" t="s">
        <v>121</v>
      </c>
      <c r="V5" s="650" t="s">
        <v>122</v>
      </c>
      <c r="W5" s="537" t="s">
        <v>123</v>
      </c>
      <c r="X5" s="537" t="s">
        <v>124</v>
      </c>
      <c r="Y5" s="537" t="s">
        <v>125</v>
      </c>
      <c r="Z5" s="537" t="s">
        <v>123</v>
      </c>
      <c r="AA5" s="537" t="s">
        <v>588</v>
      </c>
      <c r="AB5" s="537" t="s">
        <v>126</v>
      </c>
      <c r="AC5" s="653"/>
      <c r="AD5" s="537" t="s">
        <v>127</v>
      </c>
      <c r="AE5" s="537" t="s">
        <v>128</v>
      </c>
      <c r="AF5" s="537"/>
      <c r="AG5" s="13" t="s">
        <v>120</v>
      </c>
      <c r="AH5" s="539"/>
      <c r="AI5" s="645"/>
      <c r="AJ5" s="537" t="s">
        <v>129</v>
      </c>
      <c r="AK5" s="651" t="s">
        <v>130</v>
      </c>
      <c r="AL5" s="651" t="s">
        <v>131</v>
      </c>
    </row>
    <row r="6" spans="1:38" ht="18" customHeight="1" x14ac:dyDescent="0.2">
      <c r="A6" s="657" t="s">
        <v>423</v>
      </c>
      <c r="B6" s="658"/>
      <c r="C6" s="634"/>
      <c r="D6" s="634"/>
      <c r="E6" s="634"/>
      <c r="F6" s="15"/>
      <c r="G6" s="16"/>
      <c r="H6" s="16"/>
      <c r="I6" s="15"/>
      <c r="J6" s="16"/>
      <c r="K6" s="16"/>
      <c r="L6" s="15"/>
      <c r="M6" s="16"/>
      <c r="N6" s="16"/>
      <c r="O6" s="392"/>
      <c r="P6" s="16"/>
      <c r="Q6" s="393"/>
      <c r="R6" s="16"/>
      <c r="S6" s="16"/>
      <c r="T6" s="16"/>
      <c r="U6" s="11"/>
      <c r="V6" s="650"/>
      <c r="W6" s="8"/>
      <c r="X6" s="537" t="s">
        <v>132</v>
      </c>
      <c r="Y6" s="537" t="s">
        <v>424</v>
      </c>
      <c r="Z6" s="8"/>
      <c r="AA6" s="665" t="s">
        <v>589</v>
      </c>
      <c r="AB6" s="537" t="s">
        <v>134</v>
      </c>
      <c r="AC6" s="653"/>
      <c r="AD6" s="537" t="s">
        <v>135</v>
      </c>
      <c r="AE6" s="8"/>
      <c r="AF6" s="15"/>
      <c r="AG6" s="16"/>
      <c r="AH6" s="16"/>
      <c r="AI6" s="645"/>
      <c r="AJ6" s="537" t="s">
        <v>136</v>
      </c>
      <c r="AK6" s="634"/>
      <c r="AL6" s="634"/>
    </row>
    <row r="7" spans="1:38" ht="18" customHeight="1" x14ac:dyDescent="0.2">
      <c r="A7" s="8"/>
      <c r="B7" s="2"/>
      <c r="C7" s="634"/>
      <c r="D7" s="634"/>
      <c r="E7" s="634"/>
      <c r="F7" s="8"/>
      <c r="G7" s="8"/>
      <c r="H7" s="8"/>
      <c r="I7" s="8"/>
      <c r="J7" s="8"/>
      <c r="K7" s="8"/>
      <c r="L7" s="8"/>
      <c r="M7" s="8"/>
      <c r="N7" s="8"/>
      <c r="O7" s="8"/>
      <c r="P7" s="394"/>
      <c r="Q7" s="395"/>
      <c r="R7" s="2"/>
      <c r="S7" s="8"/>
      <c r="T7" s="8"/>
      <c r="U7" s="11"/>
      <c r="V7" s="650"/>
      <c r="W7" s="8"/>
      <c r="X7" s="537" t="s">
        <v>123</v>
      </c>
      <c r="Y7" s="537" t="s">
        <v>123</v>
      </c>
      <c r="Z7" s="8"/>
      <c r="AA7" s="665"/>
      <c r="AB7" s="537" t="s">
        <v>123</v>
      </c>
      <c r="AC7" s="653"/>
      <c r="AD7" s="537" t="s">
        <v>123</v>
      </c>
      <c r="AE7" s="8"/>
      <c r="AF7" s="8"/>
      <c r="AG7" s="8"/>
      <c r="AH7" s="8"/>
      <c r="AI7" s="645"/>
      <c r="AJ7" s="537" t="s">
        <v>137</v>
      </c>
      <c r="AK7" s="634"/>
      <c r="AL7" s="634"/>
    </row>
    <row r="8" spans="1:38" ht="18" customHeight="1" x14ac:dyDescent="0.2">
      <c r="A8" s="8"/>
      <c r="B8" s="2"/>
      <c r="C8" s="634"/>
      <c r="D8" s="634"/>
      <c r="E8" s="634"/>
      <c r="F8" s="537" t="s">
        <v>138</v>
      </c>
      <c r="G8" s="537" t="s">
        <v>139</v>
      </c>
      <c r="H8" s="537" t="s">
        <v>1</v>
      </c>
      <c r="I8" s="537" t="s">
        <v>138</v>
      </c>
      <c r="J8" s="537" t="s">
        <v>139</v>
      </c>
      <c r="K8" s="537" t="s">
        <v>1</v>
      </c>
      <c r="L8" s="537" t="s">
        <v>138</v>
      </c>
      <c r="M8" s="537" t="s">
        <v>139</v>
      </c>
      <c r="N8" s="537" t="s">
        <v>1</v>
      </c>
      <c r="O8" s="537" t="s">
        <v>138</v>
      </c>
      <c r="P8" s="535" t="s">
        <v>139</v>
      </c>
      <c r="Q8" s="396" t="s">
        <v>1</v>
      </c>
      <c r="R8" s="539" t="s">
        <v>138</v>
      </c>
      <c r="S8" s="537" t="s">
        <v>139</v>
      </c>
      <c r="T8" s="537" t="s">
        <v>1</v>
      </c>
      <c r="U8" s="535" t="s">
        <v>140</v>
      </c>
      <c r="V8" s="650"/>
      <c r="W8" s="537" t="s">
        <v>141</v>
      </c>
      <c r="X8" s="537" t="s">
        <v>142</v>
      </c>
      <c r="Y8" s="537" t="s">
        <v>142</v>
      </c>
      <c r="Z8" s="537" t="s">
        <v>142</v>
      </c>
      <c r="AA8" s="537" t="s">
        <v>142</v>
      </c>
      <c r="AB8" s="537" t="s">
        <v>142</v>
      </c>
      <c r="AC8" s="653"/>
      <c r="AD8" s="537" t="s">
        <v>142</v>
      </c>
      <c r="AE8" s="537" t="s">
        <v>143</v>
      </c>
      <c r="AF8" s="537" t="s">
        <v>138</v>
      </c>
      <c r="AG8" s="537" t="s">
        <v>139</v>
      </c>
      <c r="AH8" s="537" t="s">
        <v>1</v>
      </c>
      <c r="AI8" s="645"/>
      <c r="AJ8" s="537" t="s">
        <v>144</v>
      </c>
      <c r="AK8" s="634"/>
      <c r="AL8" s="634"/>
    </row>
    <row r="9" spans="1:38" ht="18" customHeight="1" x14ac:dyDescent="0.2">
      <c r="A9" s="8"/>
      <c r="B9" s="2"/>
      <c r="C9" s="634"/>
      <c r="D9" s="634"/>
      <c r="E9" s="634"/>
      <c r="F9" s="8"/>
      <c r="G9" s="8"/>
      <c r="H9" s="8"/>
      <c r="I9" s="8"/>
      <c r="J9" s="8"/>
      <c r="K9" s="8"/>
      <c r="L9" s="8"/>
      <c r="M9" s="8"/>
      <c r="N9" s="8"/>
      <c r="O9" s="8"/>
      <c r="P9" s="11"/>
      <c r="Q9" s="397"/>
      <c r="R9" s="2"/>
      <c r="S9" s="8"/>
      <c r="T9" s="8"/>
      <c r="U9" s="18"/>
      <c r="V9" s="8"/>
      <c r="W9" s="8"/>
      <c r="X9" s="8"/>
      <c r="Y9" s="8"/>
      <c r="Z9" s="8"/>
      <c r="AA9" s="8"/>
      <c r="AB9" s="8"/>
      <c r="AC9" s="654"/>
      <c r="AD9" s="8"/>
      <c r="AE9" s="8"/>
      <c r="AF9" s="8"/>
      <c r="AG9" s="8"/>
      <c r="AH9" s="8"/>
      <c r="AI9" s="646"/>
      <c r="AJ9" s="8"/>
      <c r="AK9" s="11"/>
      <c r="AL9" s="11"/>
    </row>
    <row r="10" spans="1:38" ht="18" customHeight="1" x14ac:dyDescent="0.2">
      <c r="A10" s="3"/>
      <c r="B10" s="4"/>
      <c r="C10" s="19"/>
      <c r="D10" s="20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382"/>
      <c r="P10" s="398"/>
      <c r="Q10" s="399"/>
      <c r="R10" s="385"/>
      <c r="S10" s="22"/>
      <c r="T10" s="22"/>
      <c r="U10" s="22"/>
      <c r="V10" s="22"/>
      <c r="W10" s="22"/>
      <c r="X10" s="22"/>
      <c r="Y10" s="22"/>
      <c r="Z10" s="23"/>
      <c r="AA10" s="23"/>
      <c r="AB10" s="23"/>
      <c r="AC10" s="23"/>
      <c r="AD10" s="23"/>
      <c r="AE10" s="23"/>
      <c r="AF10" s="23"/>
      <c r="AG10" s="23"/>
      <c r="AH10" s="23"/>
      <c r="AI10" s="22"/>
      <c r="AJ10" s="21"/>
      <c r="AK10" s="22"/>
      <c r="AL10" s="22"/>
    </row>
    <row r="11" spans="1:38" ht="18" customHeight="1" x14ac:dyDescent="0.2">
      <c r="A11" s="660" t="s">
        <v>425</v>
      </c>
      <c r="B11" s="661"/>
      <c r="C11" s="24"/>
      <c r="D11" s="25">
        <f>SUM(D12:D14)</f>
        <v>347</v>
      </c>
      <c r="E11" s="25">
        <f>SUM(E12:E14)</f>
        <v>1850</v>
      </c>
      <c r="F11" s="25">
        <f>SUM(F12:F14)</f>
        <v>5141</v>
      </c>
      <c r="G11" s="25">
        <f t="shared" ref="G11:AL11" si="0">SUM(G12:G14)</f>
        <v>5058</v>
      </c>
      <c r="H11" s="25">
        <f>SUM(H12:H14)</f>
        <v>10199</v>
      </c>
      <c r="I11" s="25">
        <f t="shared" si="0"/>
        <v>5754</v>
      </c>
      <c r="J11" s="25">
        <f t="shared" si="0"/>
        <v>5679</v>
      </c>
      <c r="K11" s="25">
        <f t="shared" si="0"/>
        <v>11433</v>
      </c>
      <c r="L11" s="25">
        <f t="shared" si="0"/>
        <v>6059</v>
      </c>
      <c r="M11" s="25">
        <f t="shared" si="0"/>
        <v>6024</v>
      </c>
      <c r="N11" s="25">
        <f t="shared" si="0"/>
        <v>12083</v>
      </c>
      <c r="O11" s="25">
        <f>SUM(O12:O14)</f>
        <v>16954</v>
      </c>
      <c r="P11" s="26">
        <f t="shared" si="0"/>
        <v>16761</v>
      </c>
      <c r="Q11" s="400">
        <f>SUM(Q12:Q14)</f>
        <v>33715</v>
      </c>
      <c r="R11" s="25">
        <f t="shared" si="0"/>
        <v>7011</v>
      </c>
      <c r="S11" s="25">
        <f t="shared" si="0"/>
        <v>6913</v>
      </c>
      <c r="T11" s="25">
        <f t="shared" si="0"/>
        <v>13924</v>
      </c>
      <c r="U11" s="25">
        <f t="shared" si="0"/>
        <v>325</v>
      </c>
      <c r="V11" s="25">
        <f t="shared" si="0"/>
        <v>156</v>
      </c>
      <c r="W11" s="25">
        <f t="shared" si="0"/>
        <v>63</v>
      </c>
      <c r="X11" s="25">
        <f t="shared" si="0"/>
        <v>228</v>
      </c>
      <c r="Y11" s="25">
        <f t="shared" si="0"/>
        <v>73</v>
      </c>
      <c r="Z11" s="25">
        <f t="shared" si="0"/>
        <v>2996</v>
      </c>
      <c r="AA11" s="25">
        <f t="shared" ref="AA11" si="1">SUM(AA12:AA14)</f>
        <v>136</v>
      </c>
      <c r="AB11" s="25">
        <f t="shared" si="0"/>
        <v>15</v>
      </c>
      <c r="AC11" s="25">
        <f t="shared" ref="AC11" si="2">SUM(AC12:AC14)</f>
        <v>0</v>
      </c>
      <c r="AD11" s="25">
        <f t="shared" si="0"/>
        <v>8</v>
      </c>
      <c r="AE11" s="25">
        <f t="shared" si="0"/>
        <v>22</v>
      </c>
      <c r="AF11" s="25">
        <f t="shared" si="0"/>
        <v>287</v>
      </c>
      <c r="AG11" s="25">
        <f t="shared" si="0"/>
        <v>3734</v>
      </c>
      <c r="AH11" s="25">
        <f t="shared" si="0"/>
        <v>4022</v>
      </c>
      <c r="AI11" s="25">
        <f t="shared" si="0"/>
        <v>432</v>
      </c>
      <c r="AJ11" s="25">
        <f t="shared" si="0"/>
        <v>421</v>
      </c>
      <c r="AK11" s="25">
        <f t="shared" si="0"/>
        <v>636</v>
      </c>
      <c r="AL11" s="25">
        <f t="shared" si="0"/>
        <v>1060</v>
      </c>
    </row>
    <row r="12" spans="1:38" ht="18" customHeight="1" x14ac:dyDescent="0.2">
      <c r="A12" s="660" t="s">
        <v>432</v>
      </c>
      <c r="B12" s="661"/>
      <c r="C12" s="24"/>
      <c r="D12" s="25">
        <f>D17+D20+D23+D26+D29+D32+D36+D39+D43+D46+D49+D52+D55+D58</f>
        <v>39</v>
      </c>
      <c r="E12" s="25">
        <f>E17+E20+E23+E26+E29+E32+E36+E39+E43+E46+E49+E52+E55+E58</f>
        <v>120</v>
      </c>
      <c r="F12" s="25">
        <f>F17+F20+F23+F26+F29+F32+F36+F39+F43+F46+F49+F52+F55+F58</f>
        <v>161</v>
      </c>
      <c r="G12" s="25">
        <f t="shared" ref="G12:AL12" si="3">G17+G20+G23+G26+G29+G32+G36+G39+G43+G46+G49+G52+G55+G58</f>
        <v>165</v>
      </c>
      <c r="H12" s="25">
        <f t="shared" si="3"/>
        <v>326</v>
      </c>
      <c r="I12" s="25">
        <f t="shared" si="3"/>
        <v>213</v>
      </c>
      <c r="J12" s="25">
        <f t="shared" si="3"/>
        <v>198</v>
      </c>
      <c r="K12" s="25">
        <f t="shared" si="3"/>
        <v>411</v>
      </c>
      <c r="L12" s="25">
        <f t="shared" si="3"/>
        <v>251</v>
      </c>
      <c r="M12" s="25">
        <f t="shared" si="3"/>
        <v>203</v>
      </c>
      <c r="N12" s="25">
        <f t="shared" si="3"/>
        <v>454</v>
      </c>
      <c r="O12" s="25">
        <f>O17+O20+O23+O26+O29+O32+O36+O39+O43+O46+O49+O52+O55+O58</f>
        <v>625</v>
      </c>
      <c r="P12" s="26">
        <f t="shared" si="3"/>
        <v>566</v>
      </c>
      <c r="Q12" s="400">
        <f>Q17+Q20+Q23+Q26+Q29+Q32+Q36+Q39+Q43+Q46+Q49+Q52+Q55+Q58</f>
        <v>1191</v>
      </c>
      <c r="R12" s="25">
        <f t="shared" si="3"/>
        <v>259</v>
      </c>
      <c r="S12" s="25">
        <f t="shared" si="3"/>
        <v>242</v>
      </c>
      <c r="T12" s="25">
        <f t="shared" si="3"/>
        <v>501</v>
      </c>
      <c r="U12" s="25">
        <f t="shared" si="3"/>
        <v>35</v>
      </c>
      <c r="V12" s="25">
        <f t="shared" si="3"/>
        <v>5</v>
      </c>
      <c r="W12" s="25">
        <f t="shared" si="3"/>
        <v>2</v>
      </c>
      <c r="X12" s="25">
        <f t="shared" si="3"/>
        <v>4</v>
      </c>
      <c r="Y12" s="25">
        <f t="shared" si="3"/>
        <v>2</v>
      </c>
      <c r="Z12" s="25">
        <f t="shared" si="3"/>
        <v>205</v>
      </c>
      <c r="AA12" s="25">
        <f t="shared" ref="AA12" si="4">AA17+AA20+AA23+AA26+AA29+AA32+AA36+AA39+AA43+AA46+AA49+AA52+AA55+AA58</f>
        <v>3</v>
      </c>
      <c r="AB12" s="25">
        <f t="shared" si="3"/>
        <v>9</v>
      </c>
      <c r="AC12" s="25">
        <f t="shared" ref="AC12" si="5">AC17+AC20+AC23+AC26+AC29+AC32+AC36+AC39+AC43+AC46+AC49+AC52+AC55+AC58</f>
        <v>0</v>
      </c>
      <c r="AD12" s="25">
        <f t="shared" si="3"/>
        <v>0</v>
      </c>
      <c r="AE12" s="25">
        <f t="shared" si="3"/>
        <v>0</v>
      </c>
      <c r="AF12" s="25">
        <f t="shared" si="3"/>
        <v>24</v>
      </c>
      <c r="AG12" s="25">
        <f t="shared" si="3"/>
        <v>240</v>
      </c>
      <c r="AH12" s="25">
        <f t="shared" si="3"/>
        <v>265</v>
      </c>
      <c r="AI12" s="25">
        <f t="shared" si="3"/>
        <v>26</v>
      </c>
      <c r="AJ12" s="25">
        <f t="shared" si="3"/>
        <v>10</v>
      </c>
      <c r="AK12" s="25">
        <f t="shared" si="3"/>
        <v>23</v>
      </c>
      <c r="AL12" s="25">
        <f t="shared" si="3"/>
        <v>34</v>
      </c>
    </row>
    <row r="13" spans="1:38" ht="18" customHeight="1" x14ac:dyDescent="0.2">
      <c r="A13" s="660" t="s">
        <v>426</v>
      </c>
      <c r="B13" s="661"/>
      <c r="C13" s="24"/>
      <c r="D13" s="25">
        <f>D33+D40</f>
        <v>2</v>
      </c>
      <c r="E13" s="25">
        <f>E33+E40</f>
        <v>6</v>
      </c>
      <c r="F13" s="25">
        <f>F33+F40</f>
        <v>14</v>
      </c>
      <c r="G13" s="25">
        <f t="shared" ref="G13:AL13" si="6">G33+G40</f>
        <v>17</v>
      </c>
      <c r="H13" s="25">
        <f t="shared" si="6"/>
        <v>31</v>
      </c>
      <c r="I13" s="25">
        <f t="shared" si="6"/>
        <v>17</v>
      </c>
      <c r="J13" s="25">
        <f t="shared" si="6"/>
        <v>18</v>
      </c>
      <c r="K13" s="25">
        <f t="shared" si="6"/>
        <v>35</v>
      </c>
      <c r="L13" s="25">
        <f t="shared" si="6"/>
        <v>21</v>
      </c>
      <c r="M13" s="25">
        <f>M33+M40</f>
        <v>13</v>
      </c>
      <c r="N13" s="25">
        <f t="shared" si="6"/>
        <v>34</v>
      </c>
      <c r="O13" s="25">
        <f t="shared" si="6"/>
        <v>52</v>
      </c>
      <c r="P13" s="26">
        <f t="shared" si="6"/>
        <v>48</v>
      </c>
      <c r="Q13" s="400">
        <f t="shared" si="6"/>
        <v>100</v>
      </c>
      <c r="R13" s="25">
        <f t="shared" si="6"/>
        <v>16</v>
      </c>
      <c r="S13" s="25">
        <f t="shared" si="6"/>
        <v>17</v>
      </c>
      <c r="T13" s="25">
        <f t="shared" si="6"/>
        <v>33</v>
      </c>
      <c r="U13" s="25">
        <f t="shared" si="6"/>
        <v>1</v>
      </c>
      <c r="V13" s="25">
        <f t="shared" si="6"/>
        <v>2</v>
      </c>
      <c r="W13" s="25">
        <f t="shared" si="6"/>
        <v>0</v>
      </c>
      <c r="X13" s="25">
        <f t="shared" si="6"/>
        <v>0</v>
      </c>
      <c r="Y13" s="25">
        <f t="shared" si="6"/>
        <v>0</v>
      </c>
      <c r="Z13" s="25">
        <f t="shared" si="6"/>
        <v>6</v>
      </c>
      <c r="AA13" s="25">
        <f t="shared" ref="AA13" si="7">AA33+AA40</f>
        <v>0</v>
      </c>
      <c r="AB13" s="25">
        <f t="shared" si="6"/>
        <v>2</v>
      </c>
      <c r="AC13" s="25">
        <f t="shared" ref="AC13" si="8">AC33+AC40</f>
        <v>0</v>
      </c>
      <c r="AD13" s="25">
        <f t="shared" si="6"/>
        <v>0</v>
      </c>
      <c r="AE13" s="25">
        <f t="shared" si="6"/>
        <v>0</v>
      </c>
      <c r="AF13" s="25">
        <f t="shared" si="6"/>
        <v>3</v>
      </c>
      <c r="AG13" s="25">
        <f t="shared" si="6"/>
        <v>8</v>
      </c>
      <c r="AH13" s="25">
        <f t="shared" si="6"/>
        <v>11</v>
      </c>
      <c r="AI13" s="25">
        <f t="shared" si="6"/>
        <v>0</v>
      </c>
      <c r="AJ13" s="25">
        <f t="shared" si="6"/>
        <v>0</v>
      </c>
      <c r="AK13" s="25">
        <f t="shared" si="6"/>
        <v>0</v>
      </c>
      <c r="AL13" s="25">
        <f t="shared" si="6"/>
        <v>0</v>
      </c>
    </row>
    <row r="14" spans="1:38" ht="18" customHeight="1" x14ac:dyDescent="0.2">
      <c r="A14" s="660" t="s">
        <v>427</v>
      </c>
      <c r="B14" s="661"/>
      <c r="C14" s="24"/>
      <c r="D14" s="25">
        <f>D18+D21+D24+D27+D30+D34+D37+D41+D44+D47+D50+D53+D56+D59</f>
        <v>306</v>
      </c>
      <c r="E14" s="25">
        <f>E18+E21+E24+E27+E30+E34+E37+E41+E44+E47+E50+E53+E56+E59</f>
        <v>1724</v>
      </c>
      <c r="F14" s="25">
        <f>F18+F21+F24+F27+F30+F34+F37+F41+F44+F47+F50+F53+F56+F59</f>
        <v>4966</v>
      </c>
      <c r="G14" s="25">
        <f t="shared" ref="G14:AL14" si="9">G18+G21+G24+G27+G30+G34+G37+G41+G44+G47+G50+G53+G56+G59</f>
        <v>4876</v>
      </c>
      <c r="H14" s="25">
        <f t="shared" si="9"/>
        <v>9842</v>
      </c>
      <c r="I14" s="25">
        <f t="shared" si="9"/>
        <v>5524</v>
      </c>
      <c r="J14" s="25">
        <f t="shared" si="9"/>
        <v>5463</v>
      </c>
      <c r="K14" s="25">
        <f t="shared" si="9"/>
        <v>10987</v>
      </c>
      <c r="L14" s="25">
        <f t="shared" si="9"/>
        <v>5787</v>
      </c>
      <c r="M14" s="25">
        <f t="shared" si="9"/>
        <v>5808</v>
      </c>
      <c r="N14" s="25">
        <f t="shared" si="9"/>
        <v>11595</v>
      </c>
      <c r="O14" s="25">
        <f t="shared" si="9"/>
        <v>16277</v>
      </c>
      <c r="P14" s="26">
        <f t="shared" si="9"/>
        <v>16147</v>
      </c>
      <c r="Q14" s="400">
        <f t="shared" si="9"/>
        <v>32424</v>
      </c>
      <c r="R14" s="25">
        <f t="shared" si="9"/>
        <v>6736</v>
      </c>
      <c r="S14" s="25">
        <f t="shared" si="9"/>
        <v>6654</v>
      </c>
      <c r="T14" s="25">
        <f t="shared" si="9"/>
        <v>13390</v>
      </c>
      <c r="U14" s="25">
        <f t="shared" si="9"/>
        <v>289</v>
      </c>
      <c r="V14" s="25">
        <f t="shared" si="9"/>
        <v>149</v>
      </c>
      <c r="W14" s="25">
        <f t="shared" si="9"/>
        <v>61</v>
      </c>
      <c r="X14" s="25">
        <f t="shared" si="9"/>
        <v>224</v>
      </c>
      <c r="Y14" s="25">
        <f t="shared" si="9"/>
        <v>71</v>
      </c>
      <c r="Z14" s="25">
        <f t="shared" si="9"/>
        <v>2785</v>
      </c>
      <c r="AA14" s="25">
        <f t="shared" ref="AA14" si="10">AA18+AA21+AA24+AA27+AA30+AA34+AA37+AA41+AA44+AA47+AA50+AA53+AA56+AA59</f>
        <v>133</v>
      </c>
      <c r="AB14" s="25">
        <f t="shared" si="9"/>
        <v>4</v>
      </c>
      <c r="AC14" s="25">
        <f t="shared" ref="AC14" si="11">AC18+AC21+AC24+AC27+AC30+AC34+AC37+AC41+AC44+AC47+AC50+AC53+AC56+AC59</f>
        <v>0</v>
      </c>
      <c r="AD14" s="25">
        <f t="shared" si="9"/>
        <v>8</v>
      </c>
      <c r="AE14" s="25">
        <f t="shared" si="9"/>
        <v>22</v>
      </c>
      <c r="AF14" s="25">
        <f t="shared" si="9"/>
        <v>260</v>
      </c>
      <c r="AG14" s="25">
        <f t="shared" si="9"/>
        <v>3486</v>
      </c>
      <c r="AH14" s="25">
        <f t="shared" si="9"/>
        <v>3746</v>
      </c>
      <c r="AI14" s="25">
        <f t="shared" si="9"/>
        <v>406</v>
      </c>
      <c r="AJ14" s="25">
        <f t="shared" si="9"/>
        <v>411</v>
      </c>
      <c r="AK14" s="25">
        <f t="shared" si="9"/>
        <v>613</v>
      </c>
      <c r="AL14" s="25">
        <f t="shared" si="9"/>
        <v>1026</v>
      </c>
    </row>
    <row r="15" spans="1:38" ht="18" customHeight="1" x14ac:dyDescent="0.2">
      <c r="A15" s="15"/>
      <c r="B15" s="16"/>
      <c r="C15" s="27"/>
      <c r="D15" s="28"/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83"/>
      <c r="P15" s="401"/>
      <c r="Q15" s="402"/>
      <c r="R15" s="386"/>
      <c r="S15" s="30"/>
      <c r="T15" s="30"/>
      <c r="U15" s="30"/>
      <c r="V15" s="30"/>
      <c r="W15" s="30"/>
      <c r="X15" s="30"/>
      <c r="Y15" s="30"/>
      <c r="Z15" s="31"/>
      <c r="AA15" s="31"/>
      <c r="AB15" s="31"/>
      <c r="AC15" s="31"/>
      <c r="AD15" s="31"/>
      <c r="AE15" s="31"/>
      <c r="AF15" s="31"/>
      <c r="AG15" s="31"/>
      <c r="AH15" s="31"/>
      <c r="AI15" s="30"/>
      <c r="AJ15" s="29"/>
      <c r="AK15" s="30"/>
      <c r="AL15" s="30"/>
    </row>
    <row r="16" spans="1:38" ht="18" customHeight="1" x14ac:dyDescent="0.2">
      <c r="A16" s="32"/>
      <c r="B16" s="8"/>
      <c r="C16" s="294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98"/>
      <c r="Q16" s="37"/>
      <c r="R16" s="385"/>
      <c r="S16" s="22"/>
      <c r="T16" s="33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33"/>
      <c r="AI16" s="22"/>
      <c r="AJ16" s="22"/>
      <c r="AK16" s="22"/>
      <c r="AL16" s="34"/>
    </row>
    <row r="17" spans="1:38" ht="18" customHeight="1" x14ac:dyDescent="0.45">
      <c r="A17" s="35"/>
      <c r="B17" s="659" t="s">
        <v>148</v>
      </c>
      <c r="C17" s="294" t="s">
        <v>149</v>
      </c>
      <c r="D17" s="983">
        <v>1</v>
      </c>
      <c r="E17" s="983">
        <v>2</v>
      </c>
      <c r="F17" s="983">
        <v>4</v>
      </c>
      <c r="G17" s="983">
        <v>5</v>
      </c>
      <c r="H17" s="33">
        <v>9</v>
      </c>
      <c r="I17" s="983">
        <v>2</v>
      </c>
      <c r="J17" s="983">
        <v>4</v>
      </c>
      <c r="K17" s="33">
        <v>6</v>
      </c>
      <c r="L17" s="983">
        <v>7</v>
      </c>
      <c r="M17" s="983">
        <v>4</v>
      </c>
      <c r="N17" s="33">
        <v>11</v>
      </c>
      <c r="O17" s="33">
        <v>13</v>
      </c>
      <c r="P17" s="36">
        <v>13</v>
      </c>
      <c r="Q17" s="37">
        <v>26</v>
      </c>
      <c r="R17" s="987">
        <v>6</v>
      </c>
      <c r="S17" s="984">
        <v>7</v>
      </c>
      <c r="T17" s="33">
        <v>13</v>
      </c>
      <c r="U17" s="984">
        <v>1</v>
      </c>
      <c r="V17" s="36">
        <v>1</v>
      </c>
      <c r="W17" s="36">
        <v>0</v>
      </c>
      <c r="X17" s="36">
        <v>0</v>
      </c>
      <c r="Y17" s="36">
        <v>0</v>
      </c>
      <c r="Z17" s="984">
        <v>2</v>
      </c>
      <c r="AA17" s="984">
        <v>0</v>
      </c>
      <c r="AB17" s="36">
        <v>0</v>
      </c>
      <c r="AC17" s="36">
        <v>0</v>
      </c>
      <c r="AD17" s="36">
        <v>0</v>
      </c>
      <c r="AE17" s="36">
        <v>0</v>
      </c>
      <c r="AF17" s="984">
        <v>1</v>
      </c>
      <c r="AG17" s="984">
        <v>3</v>
      </c>
      <c r="AH17" s="33">
        <v>4</v>
      </c>
      <c r="AI17" s="984">
        <v>3</v>
      </c>
      <c r="AJ17" s="984">
        <v>0</v>
      </c>
      <c r="AK17" s="984">
        <v>2</v>
      </c>
      <c r="AL17" s="37">
        <v>2</v>
      </c>
    </row>
    <row r="18" spans="1:38" ht="18" customHeight="1" x14ac:dyDescent="0.45">
      <c r="A18" s="35"/>
      <c r="B18" s="659"/>
      <c r="C18" s="294" t="s">
        <v>150</v>
      </c>
      <c r="D18" s="983">
        <v>16</v>
      </c>
      <c r="E18" s="983">
        <v>85</v>
      </c>
      <c r="F18" s="983">
        <v>231</v>
      </c>
      <c r="G18" s="983">
        <v>237</v>
      </c>
      <c r="H18" s="33">
        <v>468</v>
      </c>
      <c r="I18" s="983">
        <v>281</v>
      </c>
      <c r="J18" s="983">
        <v>252</v>
      </c>
      <c r="K18" s="33">
        <v>533</v>
      </c>
      <c r="L18" s="983">
        <v>285</v>
      </c>
      <c r="M18" s="983">
        <v>295</v>
      </c>
      <c r="N18" s="33">
        <v>580</v>
      </c>
      <c r="O18" s="33">
        <v>797</v>
      </c>
      <c r="P18" s="36">
        <v>784</v>
      </c>
      <c r="Q18" s="37">
        <v>1581</v>
      </c>
      <c r="R18" s="987">
        <v>311</v>
      </c>
      <c r="S18" s="984">
        <v>293</v>
      </c>
      <c r="T18" s="33">
        <v>604</v>
      </c>
      <c r="U18" s="984">
        <v>15</v>
      </c>
      <c r="V18" s="36">
        <v>10</v>
      </c>
      <c r="W18" s="984">
        <v>2</v>
      </c>
      <c r="X18" s="36">
        <v>11</v>
      </c>
      <c r="Y18" s="36">
        <v>1</v>
      </c>
      <c r="Z18" s="984">
        <v>132</v>
      </c>
      <c r="AA18" s="984">
        <v>5</v>
      </c>
      <c r="AB18" s="36">
        <v>0</v>
      </c>
      <c r="AC18" s="36">
        <v>0</v>
      </c>
      <c r="AD18" s="36">
        <v>0</v>
      </c>
      <c r="AE18" s="984">
        <v>0</v>
      </c>
      <c r="AF18" s="984">
        <v>13</v>
      </c>
      <c r="AG18" s="984">
        <v>163</v>
      </c>
      <c r="AH18" s="33">
        <v>176</v>
      </c>
      <c r="AI18" s="984">
        <v>26</v>
      </c>
      <c r="AJ18" s="984">
        <v>22</v>
      </c>
      <c r="AK18" s="984">
        <v>29</v>
      </c>
      <c r="AL18" s="37">
        <v>51</v>
      </c>
    </row>
    <row r="19" spans="1:38" ht="18" customHeight="1" x14ac:dyDescent="0.2">
      <c r="A19" s="651" t="s">
        <v>151</v>
      </c>
      <c r="B19" s="8"/>
      <c r="C19" s="29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6"/>
      <c r="Q19" s="37"/>
      <c r="R19" s="50"/>
      <c r="S19" s="36"/>
      <c r="T19" s="33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3"/>
      <c r="AI19" s="36"/>
      <c r="AJ19" s="36"/>
      <c r="AK19" s="36"/>
      <c r="AL19" s="37"/>
    </row>
    <row r="20" spans="1:38" ht="18" customHeight="1" x14ac:dyDescent="0.2">
      <c r="A20" s="651"/>
      <c r="B20" s="659" t="s">
        <v>152</v>
      </c>
      <c r="C20" s="294" t="s">
        <v>149</v>
      </c>
      <c r="D20" s="983">
        <v>9</v>
      </c>
      <c r="E20" s="983">
        <v>27</v>
      </c>
      <c r="F20" s="983">
        <v>64</v>
      </c>
      <c r="G20" s="983">
        <v>52</v>
      </c>
      <c r="H20" s="33">
        <v>116</v>
      </c>
      <c r="I20" s="983">
        <v>91</v>
      </c>
      <c r="J20" s="983">
        <v>76</v>
      </c>
      <c r="K20" s="33">
        <v>167</v>
      </c>
      <c r="L20" s="983">
        <v>107</v>
      </c>
      <c r="M20" s="983">
        <v>72</v>
      </c>
      <c r="N20" s="33">
        <v>179</v>
      </c>
      <c r="O20" s="33">
        <v>262</v>
      </c>
      <c r="P20" s="36">
        <v>200</v>
      </c>
      <c r="Q20" s="37">
        <v>462</v>
      </c>
      <c r="R20" s="987">
        <v>119</v>
      </c>
      <c r="S20" s="984">
        <v>82</v>
      </c>
      <c r="T20" s="33">
        <v>201</v>
      </c>
      <c r="U20" s="984">
        <v>9</v>
      </c>
      <c r="V20" s="36">
        <v>0</v>
      </c>
      <c r="W20" s="36">
        <v>0</v>
      </c>
      <c r="X20" s="36">
        <v>0</v>
      </c>
      <c r="Y20" s="36">
        <v>0</v>
      </c>
      <c r="Z20" s="984">
        <v>88</v>
      </c>
      <c r="AA20" s="984">
        <v>0</v>
      </c>
      <c r="AB20" s="984">
        <v>9</v>
      </c>
      <c r="AC20" s="984">
        <v>0</v>
      </c>
      <c r="AD20" s="36">
        <v>0</v>
      </c>
      <c r="AE20" s="36">
        <v>0</v>
      </c>
      <c r="AF20" s="984">
        <v>6</v>
      </c>
      <c r="AG20" s="984">
        <v>100</v>
      </c>
      <c r="AH20" s="33">
        <v>106</v>
      </c>
      <c r="AI20" s="36">
        <v>0</v>
      </c>
      <c r="AJ20" s="36">
        <v>0</v>
      </c>
      <c r="AK20" s="36">
        <v>0</v>
      </c>
      <c r="AL20" s="37">
        <v>0</v>
      </c>
    </row>
    <row r="21" spans="1:38" ht="18" customHeight="1" x14ac:dyDescent="0.2">
      <c r="A21" s="651"/>
      <c r="B21" s="659"/>
      <c r="C21" s="294" t="s">
        <v>150</v>
      </c>
      <c r="D21" s="983">
        <v>107</v>
      </c>
      <c r="E21" s="983">
        <v>772</v>
      </c>
      <c r="F21" s="983">
        <v>2397</v>
      </c>
      <c r="G21" s="983">
        <v>2463</v>
      </c>
      <c r="H21" s="33">
        <v>4860</v>
      </c>
      <c r="I21" s="983">
        <v>2861</v>
      </c>
      <c r="J21" s="983">
        <v>2729</v>
      </c>
      <c r="K21" s="33">
        <v>5590</v>
      </c>
      <c r="L21" s="983">
        <v>2968</v>
      </c>
      <c r="M21" s="983">
        <v>2948</v>
      </c>
      <c r="N21" s="33">
        <v>5916</v>
      </c>
      <c r="O21" s="33">
        <v>8226</v>
      </c>
      <c r="P21" s="36">
        <v>8140</v>
      </c>
      <c r="Q21" s="37">
        <v>16366</v>
      </c>
      <c r="R21" s="987">
        <v>3510</v>
      </c>
      <c r="S21" s="984">
        <v>3490</v>
      </c>
      <c r="T21" s="33">
        <v>7000</v>
      </c>
      <c r="U21" s="984">
        <v>102</v>
      </c>
      <c r="V21" s="36">
        <v>51</v>
      </c>
      <c r="W21" s="984">
        <v>30</v>
      </c>
      <c r="X21" s="36">
        <v>88</v>
      </c>
      <c r="Y21" s="36">
        <v>37</v>
      </c>
      <c r="Z21" s="984">
        <v>1300</v>
      </c>
      <c r="AA21" s="984">
        <v>64</v>
      </c>
      <c r="AB21" s="984">
        <v>0</v>
      </c>
      <c r="AC21" s="984">
        <v>0</v>
      </c>
      <c r="AD21" s="36">
        <v>5</v>
      </c>
      <c r="AE21" s="984">
        <v>10</v>
      </c>
      <c r="AF21" s="984">
        <v>93</v>
      </c>
      <c r="AG21" s="984">
        <v>1594</v>
      </c>
      <c r="AH21" s="33">
        <v>1687</v>
      </c>
      <c r="AI21" s="984">
        <v>141</v>
      </c>
      <c r="AJ21" s="984">
        <v>190</v>
      </c>
      <c r="AK21" s="984">
        <v>269</v>
      </c>
      <c r="AL21" s="37">
        <v>459</v>
      </c>
    </row>
    <row r="22" spans="1:38" ht="18" customHeight="1" x14ac:dyDescent="0.2">
      <c r="A22" s="651"/>
      <c r="B22" s="294"/>
      <c r="C22" s="294"/>
      <c r="D22" s="983"/>
      <c r="E22" s="983"/>
      <c r="F22" s="983"/>
      <c r="G22" s="983"/>
      <c r="H22" s="33"/>
      <c r="I22" s="983"/>
      <c r="J22" s="983"/>
      <c r="K22" s="33"/>
      <c r="L22" s="983"/>
      <c r="M22" s="983"/>
      <c r="N22" s="33"/>
      <c r="O22" s="33"/>
      <c r="P22" s="36"/>
      <c r="Q22" s="37"/>
      <c r="R22" s="987"/>
      <c r="S22" s="984"/>
      <c r="T22" s="33"/>
      <c r="U22" s="984"/>
      <c r="V22" s="984"/>
      <c r="W22" s="984"/>
      <c r="X22" s="984"/>
      <c r="Y22" s="984"/>
      <c r="Z22" s="984"/>
      <c r="AA22" s="984"/>
      <c r="AB22" s="984"/>
      <c r="AC22" s="984"/>
      <c r="AD22" s="984"/>
      <c r="AE22" s="984"/>
      <c r="AF22" s="984"/>
      <c r="AG22" s="984"/>
      <c r="AH22" s="33"/>
      <c r="AI22" s="984"/>
      <c r="AJ22" s="984"/>
      <c r="AK22" s="984"/>
      <c r="AL22" s="37"/>
    </row>
    <row r="23" spans="1:38" ht="18" customHeight="1" x14ac:dyDescent="0.2">
      <c r="A23" s="651"/>
      <c r="B23" s="659" t="s">
        <v>153</v>
      </c>
      <c r="C23" s="294" t="s">
        <v>149</v>
      </c>
      <c r="D23" s="983">
        <v>3</v>
      </c>
      <c r="E23" s="983">
        <v>10</v>
      </c>
      <c r="F23" s="983">
        <v>11</v>
      </c>
      <c r="G23" s="983">
        <v>14</v>
      </c>
      <c r="H23" s="33">
        <v>25</v>
      </c>
      <c r="I23" s="983">
        <v>7</v>
      </c>
      <c r="J23" s="983">
        <v>3</v>
      </c>
      <c r="K23" s="33">
        <v>10</v>
      </c>
      <c r="L23" s="983">
        <v>13</v>
      </c>
      <c r="M23" s="983">
        <v>11</v>
      </c>
      <c r="N23" s="33">
        <v>24</v>
      </c>
      <c r="O23" s="33">
        <v>31</v>
      </c>
      <c r="P23" s="36">
        <v>28</v>
      </c>
      <c r="Q23" s="37">
        <v>59</v>
      </c>
      <c r="R23" s="987">
        <v>13</v>
      </c>
      <c r="S23" s="984">
        <v>10</v>
      </c>
      <c r="T23" s="33">
        <v>23</v>
      </c>
      <c r="U23" s="984">
        <v>3</v>
      </c>
      <c r="V23" s="36">
        <v>0</v>
      </c>
      <c r="W23" s="36">
        <v>0</v>
      </c>
      <c r="X23" s="36">
        <v>0</v>
      </c>
      <c r="Y23" s="36">
        <v>0</v>
      </c>
      <c r="Z23" s="984">
        <v>8</v>
      </c>
      <c r="AA23" s="984">
        <v>0</v>
      </c>
      <c r="AB23" s="36">
        <v>0</v>
      </c>
      <c r="AC23" s="36">
        <v>0</v>
      </c>
      <c r="AD23" s="36">
        <v>0</v>
      </c>
      <c r="AE23" s="36">
        <v>0</v>
      </c>
      <c r="AF23" s="984">
        <v>3</v>
      </c>
      <c r="AG23" s="984">
        <v>8</v>
      </c>
      <c r="AH23" s="33">
        <v>11</v>
      </c>
      <c r="AI23" s="984">
        <v>0</v>
      </c>
      <c r="AJ23" s="36">
        <v>2</v>
      </c>
      <c r="AK23" s="36">
        <v>0</v>
      </c>
      <c r="AL23" s="37">
        <v>2</v>
      </c>
    </row>
    <row r="24" spans="1:38" ht="18" customHeight="1" x14ac:dyDescent="0.2">
      <c r="A24" s="651"/>
      <c r="B24" s="659"/>
      <c r="C24" s="294" t="s">
        <v>150</v>
      </c>
      <c r="D24" s="983">
        <v>20</v>
      </c>
      <c r="E24" s="983">
        <v>72</v>
      </c>
      <c r="F24" s="983">
        <v>189</v>
      </c>
      <c r="G24" s="983">
        <v>144</v>
      </c>
      <c r="H24" s="33">
        <v>333</v>
      </c>
      <c r="I24" s="983">
        <v>210</v>
      </c>
      <c r="J24" s="983">
        <v>210</v>
      </c>
      <c r="K24" s="33">
        <v>420</v>
      </c>
      <c r="L24" s="983">
        <v>195</v>
      </c>
      <c r="M24" s="983">
        <v>197</v>
      </c>
      <c r="N24" s="33">
        <v>392</v>
      </c>
      <c r="O24" s="33">
        <v>594</v>
      </c>
      <c r="P24" s="36">
        <v>551</v>
      </c>
      <c r="Q24" s="37">
        <v>1145</v>
      </c>
      <c r="R24" s="987">
        <v>245</v>
      </c>
      <c r="S24" s="984">
        <v>236</v>
      </c>
      <c r="T24" s="33">
        <v>481</v>
      </c>
      <c r="U24" s="984">
        <v>19</v>
      </c>
      <c r="V24" s="36">
        <v>8</v>
      </c>
      <c r="W24" s="984">
        <v>1</v>
      </c>
      <c r="X24" s="36">
        <v>12</v>
      </c>
      <c r="Y24" s="36">
        <v>3</v>
      </c>
      <c r="Z24" s="984">
        <v>112</v>
      </c>
      <c r="AA24" s="984">
        <v>0</v>
      </c>
      <c r="AB24" s="36">
        <v>0</v>
      </c>
      <c r="AC24" s="36">
        <v>0</v>
      </c>
      <c r="AD24" s="36">
        <v>0</v>
      </c>
      <c r="AE24" s="36">
        <v>1</v>
      </c>
      <c r="AF24" s="984">
        <v>20</v>
      </c>
      <c r="AG24" s="984">
        <v>136</v>
      </c>
      <c r="AH24" s="33">
        <v>156</v>
      </c>
      <c r="AI24" s="984">
        <v>12</v>
      </c>
      <c r="AJ24" s="984">
        <v>19</v>
      </c>
      <c r="AK24" s="984">
        <v>17</v>
      </c>
      <c r="AL24" s="37">
        <v>36</v>
      </c>
    </row>
    <row r="25" spans="1:38" ht="18" customHeight="1" x14ac:dyDescent="0.2">
      <c r="A25" s="651"/>
      <c r="B25" s="294"/>
      <c r="C25" s="294"/>
      <c r="D25" s="983"/>
      <c r="E25" s="983"/>
      <c r="F25" s="983"/>
      <c r="G25" s="983"/>
      <c r="H25" s="33"/>
      <c r="I25" s="983"/>
      <c r="J25" s="983"/>
      <c r="K25" s="33"/>
      <c r="L25" s="983"/>
      <c r="M25" s="983"/>
      <c r="N25" s="33"/>
      <c r="O25" s="33"/>
      <c r="P25" s="36"/>
      <c r="Q25" s="37"/>
      <c r="R25" s="987"/>
      <c r="S25" s="984"/>
      <c r="T25" s="33"/>
      <c r="U25" s="984"/>
      <c r="V25" s="984"/>
      <c r="W25" s="984"/>
      <c r="X25" s="984"/>
      <c r="Y25" s="984"/>
      <c r="Z25" s="984"/>
      <c r="AA25" s="984"/>
      <c r="AB25" s="984"/>
      <c r="AC25" s="984"/>
      <c r="AD25" s="984"/>
      <c r="AE25" s="984"/>
      <c r="AF25" s="984"/>
      <c r="AG25" s="984"/>
      <c r="AH25" s="33"/>
      <c r="AI25" s="984"/>
      <c r="AJ25" s="984"/>
      <c r="AK25" s="984"/>
      <c r="AL25" s="37"/>
    </row>
    <row r="26" spans="1:38" ht="18" customHeight="1" x14ac:dyDescent="0.2">
      <c r="A26" s="651"/>
      <c r="B26" s="659" t="s">
        <v>154</v>
      </c>
      <c r="C26" s="294" t="s">
        <v>149</v>
      </c>
      <c r="D26" s="983">
        <v>0</v>
      </c>
      <c r="E26" s="983">
        <v>0</v>
      </c>
      <c r="F26" s="983">
        <v>0</v>
      </c>
      <c r="G26" s="983">
        <v>0</v>
      </c>
      <c r="H26" s="33">
        <v>0</v>
      </c>
      <c r="I26" s="983">
        <v>0</v>
      </c>
      <c r="J26" s="983">
        <v>0</v>
      </c>
      <c r="K26" s="33">
        <v>0</v>
      </c>
      <c r="L26" s="983">
        <v>0</v>
      </c>
      <c r="M26" s="983">
        <v>0</v>
      </c>
      <c r="N26" s="33">
        <v>0</v>
      </c>
      <c r="O26" s="33">
        <v>0</v>
      </c>
      <c r="P26" s="36">
        <v>0</v>
      </c>
      <c r="Q26" s="37">
        <v>0</v>
      </c>
      <c r="R26" s="987">
        <v>0</v>
      </c>
      <c r="S26" s="984">
        <v>0</v>
      </c>
      <c r="T26" s="33">
        <v>0</v>
      </c>
      <c r="U26" s="984">
        <v>0</v>
      </c>
      <c r="V26" s="36">
        <v>0</v>
      </c>
      <c r="W26" s="36">
        <v>0</v>
      </c>
      <c r="X26" s="36">
        <v>0</v>
      </c>
      <c r="Y26" s="36">
        <v>0</v>
      </c>
      <c r="Z26" s="984">
        <v>0</v>
      </c>
      <c r="AA26" s="984">
        <v>0</v>
      </c>
      <c r="AB26" s="36">
        <v>0</v>
      </c>
      <c r="AC26" s="36">
        <v>0</v>
      </c>
      <c r="AD26" s="36">
        <v>0</v>
      </c>
      <c r="AE26" s="36">
        <v>0</v>
      </c>
      <c r="AF26" s="984">
        <v>0</v>
      </c>
      <c r="AG26" s="984">
        <v>0</v>
      </c>
      <c r="AH26" s="33">
        <v>0</v>
      </c>
      <c r="AI26" s="36">
        <v>0</v>
      </c>
      <c r="AJ26" s="984">
        <v>0</v>
      </c>
      <c r="AK26" s="984">
        <v>0</v>
      </c>
      <c r="AL26" s="37">
        <v>0</v>
      </c>
    </row>
    <row r="27" spans="1:38" ht="18" customHeight="1" x14ac:dyDescent="0.2">
      <c r="A27" s="651"/>
      <c r="B27" s="659"/>
      <c r="C27" s="294" t="s">
        <v>150</v>
      </c>
      <c r="D27" s="983">
        <v>28</v>
      </c>
      <c r="E27" s="983">
        <v>160</v>
      </c>
      <c r="F27" s="983">
        <v>473</v>
      </c>
      <c r="G27" s="983">
        <v>431</v>
      </c>
      <c r="H27" s="33">
        <v>904</v>
      </c>
      <c r="I27" s="983">
        <v>482</v>
      </c>
      <c r="J27" s="983">
        <v>475</v>
      </c>
      <c r="K27" s="33">
        <v>957</v>
      </c>
      <c r="L27" s="983">
        <v>531</v>
      </c>
      <c r="M27" s="983">
        <v>508</v>
      </c>
      <c r="N27" s="33">
        <v>1039</v>
      </c>
      <c r="O27" s="33">
        <v>1486</v>
      </c>
      <c r="P27" s="36">
        <v>1414</v>
      </c>
      <c r="Q27" s="37">
        <v>2900</v>
      </c>
      <c r="R27" s="987">
        <v>581</v>
      </c>
      <c r="S27" s="984">
        <v>553</v>
      </c>
      <c r="T27" s="33">
        <v>1134</v>
      </c>
      <c r="U27" s="984">
        <v>26</v>
      </c>
      <c r="V27" s="36">
        <v>12</v>
      </c>
      <c r="W27" s="984">
        <v>4</v>
      </c>
      <c r="X27" s="36">
        <v>27</v>
      </c>
      <c r="Y27" s="36">
        <v>7</v>
      </c>
      <c r="Z27" s="984">
        <v>210</v>
      </c>
      <c r="AA27" s="984">
        <v>11</v>
      </c>
      <c r="AB27" s="984">
        <v>1</v>
      </c>
      <c r="AC27" s="984">
        <v>0</v>
      </c>
      <c r="AD27" s="36">
        <v>0</v>
      </c>
      <c r="AE27" s="984">
        <v>0</v>
      </c>
      <c r="AF27" s="984">
        <v>12</v>
      </c>
      <c r="AG27" s="984">
        <v>286</v>
      </c>
      <c r="AH27" s="33">
        <v>298</v>
      </c>
      <c r="AI27" s="984">
        <v>13</v>
      </c>
      <c r="AJ27" s="984">
        <v>26</v>
      </c>
      <c r="AK27" s="984">
        <v>59</v>
      </c>
      <c r="AL27" s="37">
        <v>85</v>
      </c>
    </row>
    <row r="28" spans="1:38" ht="18" customHeight="1" x14ac:dyDescent="0.2">
      <c r="A28" s="651"/>
      <c r="B28" s="294"/>
      <c r="C28" s="294"/>
      <c r="D28" s="983"/>
      <c r="E28" s="983"/>
      <c r="F28" s="983"/>
      <c r="G28" s="983"/>
      <c r="H28" s="33"/>
      <c r="I28" s="983"/>
      <c r="J28" s="983"/>
      <c r="K28" s="33"/>
      <c r="L28" s="983"/>
      <c r="M28" s="983"/>
      <c r="N28" s="33"/>
      <c r="O28" s="33"/>
      <c r="P28" s="36"/>
      <c r="Q28" s="37"/>
      <c r="R28" s="987"/>
      <c r="S28" s="984"/>
      <c r="T28" s="33"/>
      <c r="U28" s="984"/>
      <c r="V28" s="984"/>
      <c r="W28" s="984"/>
      <c r="X28" s="984"/>
      <c r="Y28" s="984"/>
      <c r="Z28" s="984"/>
      <c r="AA28" s="984"/>
      <c r="AB28" s="984"/>
      <c r="AC28" s="984"/>
      <c r="AD28" s="984"/>
      <c r="AE28" s="984"/>
      <c r="AF28" s="984"/>
      <c r="AG28" s="984"/>
      <c r="AH28" s="33"/>
      <c r="AI28" s="984"/>
      <c r="AJ28" s="984"/>
      <c r="AK28" s="984"/>
      <c r="AL28" s="37"/>
    </row>
    <row r="29" spans="1:38" ht="18" customHeight="1" x14ac:dyDescent="0.2">
      <c r="A29" s="651"/>
      <c r="B29" s="659" t="s">
        <v>155</v>
      </c>
      <c r="C29" s="294" t="s">
        <v>149</v>
      </c>
      <c r="D29" s="983">
        <v>0</v>
      </c>
      <c r="E29" s="983">
        <v>0</v>
      </c>
      <c r="F29" s="986">
        <v>0</v>
      </c>
      <c r="G29" s="986">
        <v>0</v>
      </c>
      <c r="H29" s="33">
        <v>0</v>
      </c>
      <c r="I29" s="983">
        <v>0</v>
      </c>
      <c r="J29" s="983">
        <v>0</v>
      </c>
      <c r="K29" s="33">
        <v>0</v>
      </c>
      <c r="L29" s="983">
        <v>0</v>
      </c>
      <c r="M29" s="983">
        <v>0</v>
      </c>
      <c r="N29" s="33">
        <v>0</v>
      </c>
      <c r="O29" s="33">
        <v>0</v>
      </c>
      <c r="P29" s="36">
        <v>0</v>
      </c>
      <c r="Q29" s="37">
        <v>0</v>
      </c>
      <c r="R29" s="987">
        <v>0</v>
      </c>
      <c r="S29" s="984">
        <v>0</v>
      </c>
      <c r="T29" s="33">
        <v>0</v>
      </c>
      <c r="U29" s="984">
        <v>0</v>
      </c>
      <c r="V29" s="36">
        <v>0</v>
      </c>
      <c r="W29" s="36">
        <v>0</v>
      </c>
      <c r="X29" s="36">
        <v>0</v>
      </c>
      <c r="Y29" s="36">
        <v>0</v>
      </c>
      <c r="Z29" s="984">
        <v>0</v>
      </c>
      <c r="AA29" s="984">
        <v>0</v>
      </c>
      <c r="AB29" s="36">
        <v>0</v>
      </c>
      <c r="AC29" s="36">
        <v>0</v>
      </c>
      <c r="AD29" s="36">
        <v>0</v>
      </c>
      <c r="AE29" s="36">
        <v>0</v>
      </c>
      <c r="AF29" s="984">
        <v>0</v>
      </c>
      <c r="AG29" s="984">
        <v>0</v>
      </c>
      <c r="AH29" s="33">
        <v>0</v>
      </c>
      <c r="AI29" s="36">
        <v>0</v>
      </c>
      <c r="AJ29" s="984">
        <v>0</v>
      </c>
      <c r="AK29" s="984">
        <v>0</v>
      </c>
      <c r="AL29" s="37">
        <v>0</v>
      </c>
    </row>
    <row r="30" spans="1:38" ht="18" customHeight="1" x14ac:dyDescent="0.2">
      <c r="A30" s="651"/>
      <c r="B30" s="659"/>
      <c r="C30" s="294" t="s">
        <v>150</v>
      </c>
      <c r="D30" s="983">
        <v>4</v>
      </c>
      <c r="E30" s="983">
        <v>16</v>
      </c>
      <c r="F30" s="983">
        <v>24</v>
      </c>
      <c r="G30" s="983">
        <v>19</v>
      </c>
      <c r="H30" s="33">
        <v>43</v>
      </c>
      <c r="I30" s="983">
        <v>21</v>
      </c>
      <c r="J30" s="983">
        <v>35</v>
      </c>
      <c r="K30" s="33">
        <v>56</v>
      </c>
      <c r="L30" s="983">
        <v>24</v>
      </c>
      <c r="M30" s="983">
        <v>31</v>
      </c>
      <c r="N30" s="33">
        <v>55</v>
      </c>
      <c r="O30" s="33">
        <v>69</v>
      </c>
      <c r="P30" s="36">
        <v>85</v>
      </c>
      <c r="Q30" s="37">
        <v>154</v>
      </c>
      <c r="R30" s="987">
        <v>47</v>
      </c>
      <c r="S30" s="984">
        <v>53</v>
      </c>
      <c r="T30" s="33">
        <v>100</v>
      </c>
      <c r="U30" s="984">
        <v>4</v>
      </c>
      <c r="V30" s="36">
        <v>4</v>
      </c>
      <c r="W30" s="984">
        <v>0</v>
      </c>
      <c r="X30" s="36">
        <v>1</v>
      </c>
      <c r="Y30" s="36">
        <v>0</v>
      </c>
      <c r="Z30" s="984">
        <v>21</v>
      </c>
      <c r="AA30" s="984">
        <v>0</v>
      </c>
      <c r="AB30" s="36">
        <v>0</v>
      </c>
      <c r="AC30" s="36">
        <v>0</v>
      </c>
      <c r="AD30" s="36">
        <v>0</v>
      </c>
      <c r="AE30" s="36">
        <v>0</v>
      </c>
      <c r="AF30" s="984">
        <v>7</v>
      </c>
      <c r="AG30" s="984">
        <v>23</v>
      </c>
      <c r="AH30" s="33">
        <v>30</v>
      </c>
      <c r="AI30" s="984">
        <v>2</v>
      </c>
      <c r="AJ30" s="984">
        <v>4</v>
      </c>
      <c r="AK30" s="984">
        <v>4</v>
      </c>
      <c r="AL30" s="37">
        <v>8</v>
      </c>
    </row>
    <row r="31" spans="1:38" ht="18" customHeight="1" x14ac:dyDescent="0.2">
      <c r="A31" s="651"/>
      <c r="B31" s="294"/>
      <c r="C31" s="294"/>
      <c r="D31" s="983"/>
      <c r="E31" s="983"/>
      <c r="F31" s="983"/>
      <c r="G31" s="983"/>
      <c r="H31" s="33"/>
      <c r="I31" s="983"/>
      <c r="J31" s="983"/>
      <c r="K31" s="33"/>
      <c r="L31" s="983"/>
      <c r="M31" s="983"/>
      <c r="N31" s="33"/>
      <c r="O31" s="33"/>
      <c r="P31" s="36"/>
      <c r="Q31" s="37"/>
      <c r="R31" s="987"/>
      <c r="S31" s="984"/>
      <c r="T31" s="33"/>
      <c r="U31" s="984"/>
      <c r="V31" s="984"/>
      <c r="W31" s="984"/>
      <c r="X31" s="984"/>
      <c r="Y31" s="984"/>
      <c r="Z31" s="984"/>
      <c r="AA31" s="984"/>
      <c r="AB31" s="984"/>
      <c r="AC31" s="984"/>
      <c r="AD31" s="984"/>
      <c r="AE31" s="984"/>
      <c r="AF31" s="984"/>
      <c r="AG31" s="984"/>
      <c r="AH31" s="33"/>
      <c r="AI31" s="984"/>
      <c r="AJ31" s="984"/>
      <c r="AK31" s="984"/>
      <c r="AL31" s="37"/>
    </row>
    <row r="32" spans="1:38" ht="18" customHeight="1" x14ac:dyDescent="0.2">
      <c r="A32" s="651"/>
      <c r="B32" s="8"/>
      <c r="C32" s="294" t="s">
        <v>149</v>
      </c>
      <c r="D32" s="983">
        <v>4</v>
      </c>
      <c r="E32" s="983">
        <v>13</v>
      </c>
      <c r="F32" s="983">
        <v>16</v>
      </c>
      <c r="G32" s="983">
        <v>21</v>
      </c>
      <c r="H32" s="33">
        <v>37</v>
      </c>
      <c r="I32" s="983">
        <v>16</v>
      </c>
      <c r="J32" s="983">
        <v>22</v>
      </c>
      <c r="K32" s="33">
        <v>38</v>
      </c>
      <c r="L32" s="983">
        <v>19</v>
      </c>
      <c r="M32" s="983">
        <v>28</v>
      </c>
      <c r="N32" s="33">
        <v>47</v>
      </c>
      <c r="O32" s="33">
        <v>51</v>
      </c>
      <c r="P32" s="36">
        <v>71</v>
      </c>
      <c r="Q32" s="37">
        <v>122</v>
      </c>
      <c r="R32" s="987">
        <v>31</v>
      </c>
      <c r="S32" s="984">
        <v>26</v>
      </c>
      <c r="T32" s="33">
        <v>57</v>
      </c>
      <c r="U32" s="984">
        <v>4</v>
      </c>
      <c r="V32" s="36">
        <v>0</v>
      </c>
      <c r="W32" s="984">
        <v>1</v>
      </c>
      <c r="X32" s="36">
        <v>0</v>
      </c>
      <c r="Y32" s="36">
        <v>0</v>
      </c>
      <c r="Z32" s="984">
        <v>17</v>
      </c>
      <c r="AA32" s="984">
        <v>0</v>
      </c>
      <c r="AB32" s="36">
        <v>0</v>
      </c>
      <c r="AC32" s="36">
        <v>0</v>
      </c>
      <c r="AD32" s="36">
        <v>0</v>
      </c>
      <c r="AE32" s="36">
        <v>0</v>
      </c>
      <c r="AF32" s="984">
        <v>2</v>
      </c>
      <c r="AG32" s="984">
        <v>20</v>
      </c>
      <c r="AH32" s="33">
        <v>22</v>
      </c>
      <c r="AI32" s="984">
        <v>0</v>
      </c>
      <c r="AJ32" s="984">
        <v>3</v>
      </c>
      <c r="AK32" s="984">
        <v>2</v>
      </c>
      <c r="AL32" s="37">
        <v>5</v>
      </c>
    </row>
    <row r="33" spans="1:38" ht="18" customHeight="1" x14ac:dyDescent="0.2">
      <c r="A33" s="651"/>
      <c r="B33" s="294" t="s">
        <v>156</v>
      </c>
      <c r="C33" s="294" t="s">
        <v>157</v>
      </c>
      <c r="D33" s="983">
        <v>1</v>
      </c>
      <c r="E33" s="983">
        <v>3</v>
      </c>
      <c r="F33" s="983">
        <v>1</v>
      </c>
      <c r="G33" s="983">
        <v>7</v>
      </c>
      <c r="H33" s="33">
        <v>8</v>
      </c>
      <c r="I33" s="983">
        <v>9</v>
      </c>
      <c r="J33" s="983">
        <v>5</v>
      </c>
      <c r="K33" s="33">
        <v>14</v>
      </c>
      <c r="L33" s="983">
        <v>10</v>
      </c>
      <c r="M33" s="983">
        <v>7</v>
      </c>
      <c r="N33" s="33">
        <v>17</v>
      </c>
      <c r="O33" s="33">
        <v>20</v>
      </c>
      <c r="P33" s="36">
        <v>19</v>
      </c>
      <c r="Q33" s="37">
        <v>39</v>
      </c>
      <c r="R33" s="987">
        <v>7</v>
      </c>
      <c r="S33" s="984">
        <v>7</v>
      </c>
      <c r="T33" s="33">
        <v>14</v>
      </c>
      <c r="U33" s="36">
        <v>0</v>
      </c>
      <c r="V33" s="36">
        <v>1</v>
      </c>
      <c r="W33" s="36">
        <v>0</v>
      </c>
      <c r="X33" s="36">
        <v>0</v>
      </c>
      <c r="Y33" s="36">
        <v>0</v>
      </c>
      <c r="Z33" s="984">
        <v>3</v>
      </c>
      <c r="AA33" s="984">
        <v>0</v>
      </c>
      <c r="AB33" s="984">
        <v>1</v>
      </c>
      <c r="AC33" s="984">
        <v>0</v>
      </c>
      <c r="AD33" s="36">
        <v>0</v>
      </c>
      <c r="AE33" s="36">
        <v>0</v>
      </c>
      <c r="AF33" s="984">
        <v>1</v>
      </c>
      <c r="AG33" s="984">
        <v>4</v>
      </c>
      <c r="AH33" s="33">
        <v>5</v>
      </c>
      <c r="AI33" s="36">
        <v>0</v>
      </c>
      <c r="AJ33" s="36">
        <v>0</v>
      </c>
      <c r="AK33" s="36">
        <v>0</v>
      </c>
      <c r="AL33" s="37">
        <v>0</v>
      </c>
    </row>
    <row r="34" spans="1:38" ht="18" customHeight="1" x14ac:dyDescent="0.2">
      <c r="A34" s="651"/>
      <c r="B34" s="8"/>
      <c r="C34" s="294" t="s">
        <v>150</v>
      </c>
      <c r="D34" s="983">
        <v>17</v>
      </c>
      <c r="E34" s="983">
        <v>91</v>
      </c>
      <c r="F34" s="983">
        <v>244</v>
      </c>
      <c r="G34" s="983">
        <v>249</v>
      </c>
      <c r="H34" s="33">
        <v>493</v>
      </c>
      <c r="I34" s="983">
        <v>246</v>
      </c>
      <c r="J34" s="983">
        <v>264</v>
      </c>
      <c r="K34" s="33">
        <v>510</v>
      </c>
      <c r="L34" s="983">
        <v>268</v>
      </c>
      <c r="M34" s="983">
        <v>262</v>
      </c>
      <c r="N34" s="33">
        <v>530</v>
      </c>
      <c r="O34" s="33">
        <v>758</v>
      </c>
      <c r="P34" s="36">
        <v>775</v>
      </c>
      <c r="Q34" s="37">
        <v>1533</v>
      </c>
      <c r="R34" s="987">
        <v>315</v>
      </c>
      <c r="S34" s="984">
        <v>327</v>
      </c>
      <c r="T34" s="33">
        <v>642</v>
      </c>
      <c r="U34" s="984">
        <v>15</v>
      </c>
      <c r="V34" s="36">
        <v>7</v>
      </c>
      <c r="W34" s="984">
        <v>8</v>
      </c>
      <c r="X34" s="36">
        <v>6</v>
      </c>
      <c r="Y34" s="36">
        <v>5</v>
      </c>
      <c r="Z34" s="984">
        <v>144</v>
      </c>
      <c r="AA34" s="984">
        <v>7</v>
      </c>
      <c r="AB34" s="984">
        <v>1</v>
      </c>
      <c r="AC34" s="984">
        <v>0</v>
      </c>
      <c r="AD34" s="36">
        <v>1</v>
      </c>
      <c r="AE34" s="984">
        <v>8</v>
      </c>
      <c r="AF34" s="984">
        <v>15</v>
      </c>
      <c r="AG34" s="984">
        <v>187</v>
      </c>
      <c r="AH34" s="33">
        <v>202</v>
      </c>
      <c r="AI34" s="984">
        <v>6</v>
      </c>
      <c r="AJ34" s="984">
        <v>18</v>
      </c>
      <c r="AK34" s="984">
        <v>20</v>
      </c>
      <c r="AL34" s="37">
        <v>38</v>
      </c>
    </row>
    <row r="35" spans="1:38" ht="18" customHeight="1" x14ac:dyDescent="0.2">
      <c r="A35" s="651"/>
      <c r="B35" s="8"/>
      <c r="C35" s="294"/>
      <c r="D35" s="983"/>
      <c r="E35" s="983"/>
      <c r="F35" s="983"/>
      <c r="G35" s="983"/>
      <c r="H35" s="33"/>
      <c r="I35" s="983"/>
      <c r="J35" s="983"/>
      <c r="K35" s="33"/>
      <c r="L35" s="983"/>
      <c r="M35" s="983"/>
      <c r="N35" s="33"/>
      <c r="O35" s="33"/>
      <c r="P35" s="36"/>
      <c r="Q35" s="37"/>
      <c r="R35" s="987"/>
      <c r="S35" s="984"/>
      <c r="T35" s="33"/>
      <c r="U35" s="984"/>
      <c r="V35" s="984"/>
      <c r="W35" s="984"/>
      <c r="X35" s="984"/>
      <c r="Y35" s="984"/>
      <c r="Z35" s="984"/>
      <c r="AA35" s="984"/>
      <c r="AB35" s="984"/>
      <c r="AC35" s="984"/>
      <c r="AD35" s="984"/>
      <c r="AE35" s="984"/>
      <c r="AF35" s="984"/>
      <c r="AG35" s="984"/>
      <c r="AH35" s="33"/>
      <c r="AI35" s="984"/>
      <c r="AJ35" s="984"/>
      <c r="AK35" s="984"/>
      <c r="AL35" s="37"/>
    </row>
    <row r="36" spans="1:38" ht="18" customHeight="1" x14ac:dyDescent="0.2">
      <c r="A36" s="651"/>
      <c r="B36" s="659" t="s">
        <v>158</v>
      </c>
      <c r="C36" s="294" t="s">
        <v>149</v>
      </c>
      <c r="D36" s="983">
        <v>2</v>
      </c>
      <c r="E36" s="983">
        <v>6</v>
      </c>
      <c r="F36" s="983">
        <v>1</v>
      </c>
      <c r="G36" s="983">
        <v>4</v>
      </c>
      <c r="H36" s="33">
        <v>5</v>
      </c>
      <c r="I36" s="983">
        <v>7</v>
      </c>
      <c r="J36" s="983">
        <v>6</v>
      </c>
      <c r="K36" s="33">
        <v>13</v>
      </c>
      <c r="L36" s="983">
        <v>3</v>
      </c>
      <c r="M36" s="983">
        <v>8</v>
      </c>
      <c r="N36" s="33">
        <v>11</v>
      </c>
      <c r="O36" s="33">
        <v>11</v>
      </c>
      <c r="P36" s="36">
        <v>18</v>
      </c>
      <c r="Q36" s="37">
        <v>29</v>
      </c>
      <c r="R36" s="987">
        <v>2</v>
      </c>
      <c r="S36" s="984">
        <v>8</v>
      </c>
      <c r="T36" s="33">
        <v>10</v>
      </c>
      <c r="U36" s="984">
        <v>0</v>
      </c>
      <c r="V36" s="36">
        <v>0</v>
      </c>
      <c r="W36" s="36">
        <v>0</v>
      </c>
      <c r="X36" s="36">
        <v>0</v>
      </c>
      <c r="Y36" s="36">
        <v>0</v>
      </c>
      <c r="Z36" s="984">
        <v>7</v>
      </c>
      <c r="AA36" s="984">
        <v>2</v>
      </c>
      <c r="AB36" s="36">
        <v>0</v>
      </c>
      <c r="AC36" s="36">
        <v>0</v>
      </c>
      <c r="AD36" s="36">
        <v>0</v>
      </c>
      <c r="AE36" s="36">
        <v>0</v>
      </c>
      <c r="AF36" s="984">
        <v>0</v>
      </c>
      <c r="AG36" s="984">
        <v>9</v>
      </c>
      <c r="AH36" s="33">
        <v>9</v>
      </c>
      <c r="AI36" s="36">
        <v>0</v>
      </c>
      <c r="AJ36" s="36">
        <v>0</v>
      </c>
      <c r="AK36" s="36">
        <v>0</v>
      </c>
      <c r="AL36" s="37">
        <v>0</v>
      </c>
    </row>
    <row r="37" spans="1:38" ht="18" customHeight="1" x14ac:dyDescent="0.2">
      <c r="A37" s="651"/>
      <c r="B37" s="659"/>
      <c r="C37" s="294" t="s">
        <v>150</v>
      </c>
      <c r="D37" s="983">
        <v>0</v>
      </c>
      <c r="E37" s="983">
        <v>0</v>
      </c>
      <c r="F37" s="983">
        <v>0</v>
      </c>
      <c r="G37" s="983">
        <v>0</v>
      </c>
      <c r="H37" s="33">
        <v>0</v>
      </c>
      <c r="I37" s="983">
        <v>0</v>
      </c>
      <c r="J37" s="983">
        <v>0</v>
      </c>
      <c r="K37" s="33">
        <v>0</v>
      </c>
      <c r="L37" s="983">
        <v>0</v>
      </c>
      <c r="M37" s="983">
        <v>0</v>
      </c>
      <c r="N37" s="33">
        <v>0</v>
      </c>
      <c r="O37" s="33">
        <v>0</v>
      </c>
      <c r="P37" s="36">
        <v>0</v>
      </c>
      <c r="Q37" s="37">
        <v>0</v>
      </c>
      <c r="R37" s="987">
        <v>0</v>
      </c>
      <c r="S37" s="984">
        <v>0</v>
      </c>
      <c r="T37" s="33">
        <v>0</v>
      </c>
      <c r="U37" s="984">
        <v>0</v>
      </c>
      <c r="V37" s="36">
        <v>0</v>
      </c>
      <c r="W37" s="36">
        <v>0</v>
      </c>
      <c r="X37" s="36">
        <v>0</v>
      </c>
      <c r="Y37" s="36">
        <v>0</v>
      </c>
      <c r="Z37" s="984">
        <v>0</v>
      </c>
      <c r="AA37" s="984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984">
        <v>0</v>
      </c>
      <c r="AH37" s="33">
        <v>0</v>
      </c>
      <c r="AI37" s="36">
        <v>0</v>
      </c>
      <c r="AJ37" s="36">
        <v>0</v>
      </c>
      <c r="AK37" s="36">
        <v>0</v>
      </c>
      <c r="AL37" s="37">
        <v>0</v>
      </c>
    </row>
    <row r="38" spans="1:38" ht="18" customHeight="1" x14ac:dyDescent="0.2">
      <c r="A38" s="651"/>
      <c r="B38" s="536"/>
      <c r="C38" s="294"/>
      <c r="D38" s="983"/>
      <c r="E38" s="983"/>
      <c r="F38" s="983"/>
      <c r="G38" s="983"/>
      <c r="H38" s="33"/>
      <c r="I38" s="983"/>
      <c r="J38" s="983"/>
      <c r="K38" s="33"/>
      <c r="L38" s="983"/>
      <c r="M38" s="983"/>
      <c r="N38" s="33"/>
      <c r="O38" s="33"/>
      <c r="P38" s="36"/>
      <c r="Q38" s="37"/>
      <c r="R38" s="987"/>
      <c r="S38" s="984"/>
      <c r="T38" s="33"/>
      <c r="U38" s="984"/>
      <c r="V38" s="984"/>
      <c r="W38" s="984"/>
      <c r="X38" s="984"/>
      <c r="Y38" s="984"/>
      <c r="Z38" s="984"/>
      <c r="AA38" s="984"/>
      <c r="AB38" s="984"/>
      <c r="AC38" s="984"/>
      <c r="AD38" s="984"/>
      <c r="AE38" s="984"/>
      <c r="AF38" s="984"/>
      <c r="AG38" s="984"/>
      <c r="AH38" s="33"/>
      <c r="AI38" s="984"/>
      <c r="AJ38" s="984"/>
      <c r="AK38" s="984"/>
      <c r="AL38" s="37"/>
    </row>
    <row r="39" spans="1:38" ht="18" customHeight="1" x14ac:dyDescent="0.2">
      <c r="A39" s="651"/>
      <c r="B39" s="536"/>
      <c r="C39" s="294" t="s">
        <v>149</v>
      </c>
      <c r="D39" s="983">
        <v>4</v>
      </c>
      <c r="E39" s="983">
        <v>16</v>
      </c>
      <c r="F39" s="983">
        <v>10</v>
      </c>
      <c r="G39" s="983">
        <v>19</v>
      </c>
      <c r="H39" s="33">
        <v>29</v>
      </c>
      <c r="I39" s="983">
        <v>28</v>
      </c>
      <c r="J39" s="983">
        <v>19</v>
      </c>
      <c r="K39" s="33">
        <v>47</v>
      </c>
      <c r="L39" s="983">
        <v>20</v>
      </c>
      <c r="M39" s="983">
        <v>17</v>
      </c>
      <c r="N39" s="33">
        <v>37</v>
      </c>
      <c r="O39" s="33">
        <v>58</v>
      </c>
      <c r="P39" s="36">
        <v>55</v>
      </c>
      <c r="Q39" s="37">
        <v>113</v>
      </c>
      <c r="R39" s="987">
        <v>29</v>
      </c>
      <c r="S39" s="984">
        <v>35</v>
      </c>
      <c r="T39" s="33">
        <v>64</v>
      </c>
      <c r="U39" s="984">
        <v>3</v>
      </c>
      <c r="V39" s="36">
        <v>1</v>
      </c>
      <c r="W39" s="984">
        <v>0</v>
      </c>
      <c r="X39" s="36">
        <v>1</v>
      </c>
      <c r="Y39" s="36">
        <v>1</v>
      </c>
      <c r="Z39" s="984">
        <v>17</v>
      </c>
      <c r="AA39" s="984">
        <v>0</v>
      </c>
      <c r="AB39" s="36">
        <v>0</v>
      </c>
      <c r="AC39" s="36">
        <v>0</v>
      </c>
      <c r="AD39" s="36">
        <v>0</v>
      </c>
      <c r="AE39" s="36">
        <v>0</v>
      </c>
      <c r="AF39" s="984">
        <v>4</v>
      </c>
      <c r="AG39" s="984">
        <v>19</v>
      </c>
      <c r="AH39" s="33">
        <v>23</v>
      </c>
      <c r="AI39" s="984">
        <v>2</v>
      </c>
      <c r="AJ39" s="984">
        <v>2</v>
      </c>
      <c r="AK39" s="984">
        <v>3</v>
      </c>
      <c r="AL39" s="37">
        <v>6</v>
      </c>
    </row>
    <row r="40" spans="1:38" ht="18" customHeight="1" x14ac:dyDescent="0.2">
      <c r="A40" s="651"/>
      <c r="B40" s="294" t="s">
        <v>159</v>
      </c>
      <c r="C40" s="294" t="s">
        <v>157</v>
      </c>
      <c r="D40" s="983">
        <v>1</v>
      </c>
      <c r="E40" s="983">
        <v>3</v>
      </c>
      <c r="F40" s="983">
        <v>13</v>
      </c>
      <c r="G40" s="983">
        <v>10</v>
      </c>
      <c r="H40" s="33">
        <v>23</v>
      </c>
      <c r="I40" s="983">
        <v>8</v>
      </c>
      <c r="J40" s="983">
        <v>13</v>
      </c>
      <c r="K40" s="33">
        <v>21</v>
      </c>
      <c r="L40" s="983">
        <v>11</v>
      </c>
      <c r="M40" s="983">
        <v>6</v>
      </c>
      <c r="N40" s="33">
        <v>17</v>
      </c>
      <c r="O40" s="33">
        <v>32</v>
      </c>
      <c r="P40" s="36">
        <v>29</v>
      </c>
      <c r="Q40" s="37">
        <v>61</v>
      </c>
      <c r="R40" s="987">
        <v>9</v>
      </c>
      <c r="S40" s="984">
        <v>10</v>
      </c>
      <c r="T40" s="33">
        <v>19</v>
      </c>
      <c r="U40" s="36">
        <v>1</v>
      </c>
      <c r="V40" s="984">
        <v>1</v>
      </c>
      <c r="W40" s="36">
        <v>0</v>
      </c>
      <c r="X40" s="36">
        <v>0</v>
      </c>
      <c r="Y40" s="36">
        <v>0</v>
      </c>
      <c r="Z40" s="984">
        <v>3</v>
      </c>
      <c r="AA40" s="984">
        <v>0</v>
      </c>
      <c r="AB40" s="984">
        <v>1</v>
      </c>
      <c r="AC40" s="984">
        <v>0</v>
      </c>
      <c r="AD40" s="36">
        <v>0</v>
      </c>
      <c r="AE40" s="36">
        <v>0</v>
      </c>
      <c r="AF40" s="984">
        <v>2</v>
      </c>
      <c r="AG40" s="984">
        <v>4</v>
      </c>
      <c r="AH40" s="33">
        <v>6</v>
      </c>
      <c r="AI40" s="36">
        <v>0</v>
      </c>
      <c r="AJ40" s="36">
        <v>0</v>
      </c>
      <c r="AK40" s="36">
        <v>0</v>
      </c>
      <c r="AL40" s="37">
        <v>0</v>
      </c>
    </row>
    <row r="41" spans="1:38" ht="18" customHeight="1" x14ac:dyDescent="0.2">
      <c r="A41" s="651"/>
      <c r="B41" s="536"/>
      <c r="C41" s="294" t="s">
        <v>150</v>
      </c>
      <c r="D41" s="983">
        <v>38</v>
      </c>
      <c r="E41" s="983">
        <v>171</v>
      </c>
      <c r="F41" s="983">
        <v>453</v>
      </c>
      <c r="G41" s="983">
        <v>421</v>
      </c>
      <c r="H41" s="33">
        <v>874</v>
      </c>
      <c r="I41" s="983">
        <v>478</v>
      </c>
      <c r="J41" s="983">
        <v>463</v>
      </c>
      <c r="K41" s="33">
        <v>941</v>
      </c>
      <c r="L41" s="983">
        <v>454</v>
      </c>
      <c r="M41" s="983">
        <v>514</v>
      </c>
      <c r="N41" s="33">
        <v>968</v>
      </c>
      <c r="O41" s="33">
        <v>1385</v>
      </c>
      <c r="P41" s="36">
        <v>1398</v>
      </c>
      <c r="Q41" s="37">
        <v>2783</v>
      </c>
      <c r="R41" s="987">
        <v>567</v>
      </c>
      <c r="S41" s="984">
        <v>534</v>
      </c>
      <c r="T41" s="33">
        <v>1101</v>
      </c>
      <c r="U41" s="984">
        <v>36</v>
      </c>
      <c r="V41" s="36">
        <v>21</v>
      </c>
      <c r="W41" s="984">
        <v>7</v>
      </c>
      <c r="X41" s="36">
        <v>14</v>
      </c>
      <c r="Y41" s="36">
        <v>5</v>
      </c>
      <c r="Z41" s="984">
        <v>264</v>
      </c>
      <c r="AA41" s="984">
        <v>17</v>
      </c>
      <c r="AB41" s="984">
        <v>1</v>
      </c>
      <c r="AC41" s="984">
        <v>0</v>
      </c>
      <c r="AD41" s="36">
        <v>2</v>
      </c>
      <c r="AE41" s="36">
        <v>1</v>
      </c>
      <c r="AF41" s="984">
        <v>36</v>
      </c>
      <c r="AG41" s="984">
        <v>332</v>
      </c>
      <c r="AH41" s="33">
        <v>368</v>
      </c>
      <c r="AI41" s="984">
        <v>26</v>
      </c>
      <c r="AJ41" s="984">
        <v>40</v>
      </c>
      <c r="AK41" s="984">
        <v>55</v>
      </c>
      <c r="AL41" s="37">
        <v>96</v>
      </c>
    </row>
    <row r="42" spans="1:38" ht="18" customHeight="1" x14ac:dyDescent="0.2">
      <c r="A42" s="651"/>
      <c r="B42" s="536"/>
      <c r="C42" s="294"/>
      <c r="D42" s="983"/>
      <c r="E42" s="983"/>
      <c r="F42" s="983"/>
      <c r="G42" s="983"/>
      <c r="H42" s="33"/>
      <c r="I42" s="983"/>
      <c r="J42" s="983"/>
      <c r="K42" s="33"/>
      <c r="L42" s="983"/>
      <c r="M42" s="983"/>
      <c r="N42" s="33"/>
      <c r="O42" s="33"/>
      <c r="P42" s="36"/>
      <c r="Q42" s="37"/>
      <c r="R42" s="987"/>
      <c r="S42" s="984"/>
      <c r="T42" s="33"/>
      <c r="U42" s="984"/>
      <c r="V42" s="984"/>
      <c r="W42" s="984"/>
      <c r="X42" s="984"/>
      <c r="Y42" s="984"/>
      <c r="Z42" s="984"/>
      <c r="AA42" s="984"/>
      <c r="AB42" s="984"/>
      <c r="AC42" s="984"/>
      <c r="AD42" s="984"/>
      <c r="AE42" s="984"/>
      <c r="AF42" s="984"/>
      <c r="AG42" s="984"/>
      <c r="AH42" s="33"/>
      <c r="AI42" s="984"/>
      <c r="AJ42" s="984"/>
      <c r="AK42" s="984"/>
      <c r="AL42" s="37"/>
    </row>
    <row r="43" spans="1:38" ht="18" customHeight="1" x14ac:dyDescent="0.2">
      <c r="A43" s="651"/>
      <c r="B43" s="659" t="s">
        <v>160</v>
      </c>
      <c r="C43" s="294" t="s">
        <v>149</v>
      </c>
      <c r="D43" s="983">
        <v>2</v>
      </c>
      <c r="E43" s="983">
        <v>6</v>
      </c>
      <c r="F43" s="983">
        <v>9</v>
      </c>
      <c r="G43" s="983">
        <v>6</v>
      </c>
      <c r="H43" s="33">
        <v>15</v>
      </c>
      <c r="I43" s="983">
        <v>3</v>
      </c>
      <c r="J43" s="983">
        <v>11</v>
      </c>
      <c r="K43" s="33">
        <v>14</v>
      </c>
      <c r="L43" s="983">
        <v>12</v>
      </c>
      <c r="M43" s="983">
        <v>5</v>
      </c>
      <c r="N43" s="33">
        <v>17</v>
      </c>
      <c r="O43" s="33">
        <v>24</v>
      </c>
      <c r="P43" s="36">
        <v>22</v>
      </c>
      <c r="Q43" s="37">
        <v>46</v>
      </c>
      <c r="R43" s="987">
        <v>8</v>
      </c>
      <c r="S43" s="984">
        <v>5</v>
      </c>
      <c r="T43" s="33">
        <v>13</v>
      </c>
      <c r="U43" s="984">
        <v>2</v>
      </c>
      <c r="V43" s="36">
        <v>0</v>
      </c>
      <c r="W43" s="36">
        <v>0</v>
      </c>
      <c r="X43" s="36">
        <v>0</v>
      </c>
      <c r="Y43" s="36">
        <v>0</v>
      </c>
      <c r="Z43" s="984">
        <v>10</v>
      </c>
      <c r="AA43" s="984">
        <v>0</v>
      </c>
      <c r="AB43" s="36">
        <v>0</v>
      </c>
      <c r="AC43" s="36">
        <v>0</v>
      </c>
      <c r="AD43" s="36">
        <v>0</v>
      </c>
      <c r="AE43" s="36">
        <v>0</v>
      </c>
      <c r="AF43" s="984">
        <v>1</v>
      </c>
      <c r="AG43" s="984">
        <v>11</v>
      </c>
      <c r="AH43" s="33">
        <v>12</v>
      </c>
      <c r="AI43" s="36">
        <v>3</v>
      </c>
      <c r="AJ43" s="36">
        <v>1</v>
      </c>
      <c r="AK43" s="984">
        <v>2</v>
      </c>
      <c r="AL43" s="37">
        <v>3</v>
      </c>
    </row>
    <row r="44" spans="1:38" ht="18" customHeight="1" x14ac:dyDescent="0.2">
      <c r="A44" s="651"/>
      <c r="B44" s="659"/>
      <c r="C44" s="294" t="s">
        <v>150</v>
      </c>
      <c r="D44" s="983">
        <v>3</v>
      </c>
      <c r="E44" s="983">
        <v>15</v>
      </c>
      <c r="F44" s="983">
        <v>22</v>
      </c>
      <c r="G44" s="983">
        <v>16</v>
      </c>
      <c r="H44" s="33">
        <v>38</v>
      </c>
      <c r="I44" s="983">
        <v>38</v>
      </c>
      <c r="J44" s="983">
        <v>30</v>
      </c>
      <c r="K44" s="33">
        <v>68</v>
      </c>
      <c r="L44" s="983">
        <v>39</v>
      </c>
      <c r="M44" s="983">
        <v>31</v>
      </c>
      <c r="N44" s="33">
        <v>70</v>
      </c>
      <c r="O44" s="33">
        <v>99</v>
      </c>
      <c r="P44" s="36">
        <v>77</v>
      </c>
      <c r="Q44" s="37">
        <v>176</v>
      </c>
      <c r="R44" s="987">
        <v>25</v>
      </c>
      <c r="S44" s="984">
        <v>37</v>
      </c>
      <c r="T44" s="33">
        <v>62</v>
      </c>
      <c r="U44" s="984">
        <v>3</v>
      </c>
      <c r="V44" s="36">
        <v>2</v>
      </c>
      <c r="W44" s="36">
        <v>0</v>
      </c>
      <c r="X44" s="36">
        <v>2</v>
      </c>
      <c r="Y44" s="36">
        <v>1</v>
      </c>
      <c r="Z44" s="984">
        <v>15</v>
      </c>
      <c r="AA44" s="984">
        <v>0</v>
      </c>
      <c r="AB44" s="36">
        <v>0</v>
      </c>
      <c r="AC44" s="36">
        <v>0</v>
      </c>
      <c r="AD44" s="36">
        <v>0</v>
      </c>
      <c r="AE44" s="36">
        <v>0</v>
      </c>
      <c r="AF44" s="984">
        <v>2</v>
      </c>
      <c r="AG44" s="984">
        <v>21</v>
      </c>
      <c r="AH44" s="33">
        <v>23</v>
      </c>
      <c r="AI44" s="984">
        <v>9</v>
      </c>
      <c r="AJ44" s="984">
        <v>4</v>
      </c>
      <c r="AK44" s="984">
        <v>5</v>
      </c>
      <c r="AL44" s="37">
        <v>9</v>
      </c>
    </row>
    <row r="45" spans="1:38" ht="18" customHeight="1" x14ac:dyDescent="0.2">
      <c r="A45" s="651"/>
      <c r="B45" s="294"/>
      <c r="C45" s="294"/>
      <c r="D45" s="983"/>
      <c r="E45" s="983"/>
      <c r="F45" s="983"/>
      <c r="G45" s="983"/>
      <c r="H45" s="33"/>
      <c r="I45" s="983"/>
      <c r="J45" s="983"/>
      <c r="K45" s="33"/>
      <c r="L45" s="983"/>
      <c r="M45" s="983"/>
      <c r="N45" s="33"/>
      <c r="O45" s="33"/>
      <c r="P45" s="36"/>
      <c r="Q45" s="37"/>
      <c r="R45" s="987"/>
      <c r="S45" s="984"/>
      <c r="T45" s="33"/>
      <c r="U45" s="984"/>
      <c r="V45" s="984"/>
      <c r="W45" s="984"/>
      <c r="X45" s="984"/>
      <c r="Y45" s="984"/>
      <c r="Z45" s="984"/>
      <c r="AA45" s="984"/>
      <c r="AB45" s="984"/>
      <c r="AC45" s="984"/>
      <c r="AD45" s="984"/>
      <c r="AE45" s="984"/>
      <c r="AF45" s="984"/>
      <c r="AG45" s="984"/>
      <c r="AH45" s="33"/>
      <c r="AI45" s="984"/>
      <c r="AJ45" s="984"/>
      <c r="AK45" s="984"/>
      <c r="AL45" s="37"/>
    </row>
    <row r="46" spans="1:38" ht="18" customHeight="1" x14ac:dyDescent="0.2">
      <c r="A46" s="651"/>
      <c r="B46" s="659" t="s">
        <v>161</v>
      </c>
      <c r="C46" s="294" t="s">
        <v>149</v>
      </c>
      <c r="D46" s="983">
        <v>0</v>
      </c>
      <c r="E46" s="983">
        <v>0</v>
      </c>
      <c r="F46" s="983">
        <v>0</v>
      </c>
      <c r="G46" s="983">
        <v>0</v>
      </c>
      <c r="H46" s="33">
        <v>0</v>
      </c>
      <c r="I46" s="983">
        <v>0</v>
      </c>
      <c r="J46" s="983">
        <v>0</v>
      </c>
      <c r="K46" s="33">
        <v>0</v>
      </c>
      <c r="L46" s="983">
        <v>0</v>
      </c>
      <c r="M46" s="983">
        <v>0</v>
      </c>
      <c r="N46" s="33">
        <v>0</v>
      </c>
      <c r="O46" s="33">
        <v>0</v>
      </c>
      <c r="P46" s="36">
        <v>0</v>
      </c>
      <c r="Q46" s="37">
        <v>0</v>
      </c>
      <c r="R46" s="987">
        <v>0</v>
      </c>
      <c r="S46" s="984">
        <v>0</v>
      </c>
      <c r="T46" s="33">
        <v>0</v>
      </c>
      <c r="U46" s="984">
        <v>0</v>
      </c>
      <c r="V46" s="36">
        <v>0</v>
      </c>
      <c r="W46" s="36">
        <v>0</v>
      </c>
      <c r="X46" s="36">
        <v>0</v>
      </c>
      <c r="Y46" s="36">
        <v>0</v>
      </c>
      <c r="Z46" s="984">
        <v>0</v>
      </c>
      <c r="AA46" s="984">
        <v>0</v>
      </c>
      <c r="AB46" s="36">
        <v>0</v>
      </c>
      <c r="AC46" s="36">
        <v>0</v>
      </c>
      <c r="AD46" s="36">
        <v>0</v>
      </c>
      <c r="AE46" s="36">
        <v>0</v>
      </c>
      <c r="AF46" s="984">
        <v>0</v>
      </c>
      <c r="AG46" s="984">
        <v>0</v>
      </c>
      <c r="AH46" s="33">
        <v>0</v>
      </c>
      <c r="AI46" s="36">
        <v>0</v>
      </c>
      <c r="AJ46" s="984">
        <v>0</v>
      </c>
      <c r="AK46" s="984">
        <v>0</v>
      </c>
      <c r="AL46" s="37">
        <v>0</v>
      </c>
    </row>
    <row r="47" spans="1:38" ht="18" customHeight="1" x14ac:dyDescent="0.2">
      <c r="A47" s="651"/>
      <c r="B47" s="659"/>
      <c r="C47" s="294" t="s">
        <v>150</v>
      </c>
      <c r="D47" s="983">
        <v>5</v>
      </c>
      <c r="E47" s="983">
        <v>24</v>
      </c>
      <c r="F47" s="983">
        <v>40</v>
      </c>
      <c r="G47" s="983">
        <v>41</v>
      </c>
      <c r="H47" s="33">
        <v>81</v>
      </c>
      <c r="I47" s="983">
        <v>42</v>
      </c>
      <c r="J47" s="983">
        <v>42</v>
      </c>
      <c r="K47" s="33">
        <v>84</v>
      </c>
      <c r="L47" s="983">
        <v>44</v>
      </c>
      <c r="M47" s="983">
        <v>53</v>
      </c>
      <c r="N47" s="33">
        <v>97</v>
      </c>
      <c r="O47" s="33">
        <v>126</v>
      </c>
      <c r="P47" s="36">
        <v>136</v>
      </c>
      <c r="Q47" s="37">
        <v>262</v>
      </c>
      <c r="R47" s="987">
        <v>64</v>
      </c>
      <c r="S47" s="984">
        <v>76</v>
      </c>
      <c r="T47" s="33">
        <v>140</v>
      </c>
      <c r="U47" s="984">
        <v>4</v>
      </c>
      <c r="V47" s="36">
        <v>3</v>
      </c>
      <c r="W47" s="984">
        <v>1</v>
      </c>
      <c r="X47" s="36">
        <v>3</v>
      </c>
      <c r="Y47" s="36">
        <v>1</v>
      </c>
      <c r="Z47" s="984">
        <v>27</v>
      </c>
      <c r="AA47" s="984">
        <v>0</v>
      </c>
      <c r="AB47" s="36">
        <v>0</v>
      </c>
      <c r="AC47" s="36">
        <v>0</v>
      </c>
      <c r="AD47" s="36">
        <v>0</v>
      </c>
      <c r="AE47" s="36">
        <v>0</v>
      </c>
      <c r="AF47" s="984">
        <v>5</v>
      </c>
      <c r="AG47" s="984">
        <v>34</v>
      </c>
      <c r="AH47" s="33">
        <v>39</v>
      </c>
      <c r="AI47" s="36">
        <v>5</v>
      </c>
      <c r="AJ47" s="984">
        <v>7</v>
      </c>
      <c r="AK47" s="984">
        <v>5</v>
      </c>
      <c r="AL47" s="37">
        <v>12</v>
      </c>
    </row>
    <row r="48" spans="1:38" ht="18" customHeight="1" x14ac:dyDescent="0.2">
      <c r="A48" s="651"/>
      <c r="B48" s="294"/>
      <c r="C48" s="294"/>
      <c r="D48" s="983"/>
      <c r="E48" s="983"/>
      <c r="F48" s="983"/>
      <c r="G48" s="983"/>
      <c r="H48" s="33"/>
      <c r="I48" s="983"/>
      <c r="J48" s="983"/>
      <c r="K48" s="33"/>
      <c r="L48" s="983"/>
      <c r="M48" s="983"/>
      <c r="N48" s="33"/>
      <c r="O48" s="33"/>
      <c r="P48" s="36"/>
      <c r="Q48" s="37"/>
      <c r="R48" s="987"/>
      <c r="S48" s="984"/>
      <c r="T48" s="33"/>
      <c r="U48" s="984"/>
      <c r="V48" s="984"/>
      <c r="W48" s="984"/>
      <c r="X48" s="984"/>
      <c r="Y48" s="984"/>
      <c r="Z48" s="984"/>
      <c r="AA48" s="984"/>
      <c r="AB48" s="984"/>
      <c r="AC48" s="984"/>
      <c r="AD48" s="984"/>
      <c r="AE48" s="984"/>
      <c r="AF48" s="984"/>
      <c r="AG48" s="984"/>
      <c r="AH48" s="33"/>
      <c r="AI48" s="984"/>
      <c r="AJ48" s="984"/>
      <c r="AK48" s="984"/>
      <c r="AL48" s="37"/>
    </row>
    <row r="49" spans="1:38" ht="18" customHeight="1" x14ac:dyDescent="0.2">
      <c r="A49" s="651"/>
      <c r="B49" s="662" t="s">
        <v>162</v>
      </c>
      <c r="C49" s="294" t="s">
        <v>149</v>
      </c>
      <c r="D49" s="983">
        <v>0</v>
      </c>
      <c r="E49" s="983">
        <v>0</v>
      </c>
      <c r="F49" s="983">
        <v>0</v>
      </c>
      <c r="G49" s="983">
        <v>0</v>
      </c>
      <c r="H49" s="33">
        <v>0</v>
      </c>
      <c r="I49" s="983">
        <v>0</v>
      </c>
      <c r="J49" s="983">
        <v>0</v>
      </c>
      <c r="K49" s="33">
        <v>0</v>
      </c>
      <c r="L49" s="983">
        <v>0</v>
      </c>
      <c r="M49" s="983">
        <v>0</v>
      </c>
      <c r="N49" s="33">
        <v>0</v>
      </c>
      <c r="O49" s="33">
        <v>0</v>
      </c>
      <c r="P49" s="36">
        <v>0</v>
      </c>
      <c r="Q49" s="37">
        <v>0</v>
      </c>
      <c r="R49" s="987">
        <v>0</v>
      </c>
      <c r="S49" s="984">
        <v>0</v>
      </c>
      <c r="T49" s="33">
        <v>0</v>
      </c>
      <c r="U49" s="984">
        <v>0</v>
      </c>
      <c r="V49" s="36">
        <v>0</v>
      </c>
      <c r="W49" s="36">
        <v>0</v>
      </c>
      <c r="X49" s="36">
        <v>0</v>
      </c>
      <c r="Y49" s="36">
        <v>0</v>
      </c>
      <c r="Z49" s="984">
        <v>0</v>
      </c>
      <c r="AA49" s="984">
        <v>0</v>
      </c>
      <c r="AB49" s="36">
        <v>0</v>
      </c>
      <c r="AC49" s="36">
        <v>0</v>
      </c>
      <c r="AD49" s="36">
        <v>0</v>
      </c>
      <c r="AE49" s="36">
        <v>0</v>
      </c>
      <c r="AF49" s="984">
        <v>0</v>
      </c>
      <c r="AG49" s="984">
        <v>0</v>
      </c>
      <c r="AH49" s="33">
        <v>0</v>
      </c>
      <c r="AI49" s="36">
        <v>0</v>
      </c>
      <c r="AJ49" s="984">
        <v>0</v>
      </c>
      <c r="AK49" s="984">
        <v>0</v>
      </c>
      <c r="AL49" s="37">
        <v>0</v>
      </c>
    </row>
    <row r="50" spans="1:38" ht="18" customHeight="1" x14ac:dyDescent="0.2">
      <c r="A50" s="651"/>
      <c r="B50" s="662"/>
      <c r="C50" s="294" t="s">
        <v>150</v>
      </c>
      <c r="D50" s="983">
        <v>15</v>
      </c>
      <c r="E50" s="983">
        <v>55</v>
      </c>
      <c r="F50" s="983">
        <v>151</v>
      </c>
      <c r="G50" s="983">
        <v>155</v>
      </c>
      <c r="H50" s="33">
        <v>306</v>
      </c>
      <c r="I50" s="983">
        <v>145</v>
      </c>
      <c r="J50" s="983">
        <v>159</v>
      </c>
      <c r="K50" s="33">
        <v>304</v>
      </c>
      <c r="L50" s="983">
        <v>172</v>
      </c>
      <c r="M50" s="983">
        <v>167</v>
      </c>
      <c r="N50" s="33">
        <v>339</v>
      </c>
      <c r="O50" s="33">
        <v>468</v>
      </c>
      <c r="P50" s="36">
        <v>481</v>
      </c>
      <c r="Q50" s="37">
        <v>949</v>
      </c>
      <c r="R50" s="987">
        <v>215</v>
      </c>
      <c r="S50" s="984">
        <v>204</v>
      </c>
      <c r="T50" s="33">
        <v>419</v>
      </c>
      <c r="U50" s="984">
        <v>15</v>
      </c>
      <c r="V50" s="36">
        <v>7</v>
      </c>
      <c r="W50" s="984">
        <v>0</v>
      </c>
      <c r="X50" s="36">
        <v>14</v>
      </c>
      <c r="Y50" s="36">
        <v>2</v>
      </c>
      <c r="Z50" s="984">
        <v>120</v>
      </c>
      <c r="AA50" s="984">
        <v>8</v>
      </c>
      <c r="AB50" s="36">
        <v>0</v>
      </c>
      <c r="AC50" s="36">
        <v>0</v>
      </c>
      <c r="AD50" s="36">
        <v>0</v>
      </c>
      <c r="AE50" s="984">
        <v>2</v>
      </c>
      <c r="AF50" s="984">
        <v>13</v>
      </c>
      <c r="AG50" s="984">
        <v>155</v>
      </c>
      <c r="AH50" s="33">
        <v>168</v>
      </c>
      <c r="AI50" s="984">
        <v>67</v>
      </c>
      <c r="AJ50" s="984">
        <v>18</v>
      </c>
      <c r="AK50" s="984">
        <v>32</v>
      </c>
      <c r="AL50" s="37">
        <v>51</v>
      </c>
    </row>
    <row r="51" spans="1:38" ht="18" customHeight="1" x14ac:dyDescent="0.2">
      <c r="A51" s="651"/>
      <c r="B51" s="536"/>
      <c r="C51" s="294"/>
      <c r="D51" s="983"/>
      <c r="E51" s="983"/>
      <c r="F51" s="983"/>
      <c r="G51" s="983"/>
      <c r="H51" s="33"/>
      <c r="I51" s="983"/>
      <c r="J51" s="983"/>
      <c r="K51" s="33"/>
      <c r="L51" s="983"/>
      <c r="M51" s="983"/>
      <c r="N51" s="33"/>
      <c r="O51" s="33"/>
      <c r="P51" s="36"/>
      <c r="Q51" s="37"/>
      <c r="R51" s="987"/>
      <c r="S51" s="984"/>
      <c r="T51" s="33"/>
      <c r="U51" s="984"/>
      <c r="V51" s="984"/>
      <c r="W51" s="984"/>
      <c r="X51" s="984"/>
      <c r="Y51" s="984"/>
      <c r="Z51" s="984"/>
      <c r="AA51" s="984"/>
      <c r="AB51" s="984"/>
      <c r="AC51" s="984"/>
      <c r="AD51" s="984"/>
      <c r="AE51" s="984"/>
      <c r="AF51" s="984"/>
      <c r="AG51" s="984"/>
      <c r="AH51" s="33"/>
      <c r="AI51" s="984"/>
      <c r="AJ51" s="984"/>
      <c r="AK51" s="984"/>
      <c r="AL51" s="37"/>
    </row>
    <row r="52" spans="1:38" ht="18" customHeight="1" x14ac:dyDescent="0.2">
      <c r="A52" s="651"/>
      <c r="B52" s="659" t="s">
        <v>163</v>
      </c>
      <c r="C52" s="294" t="s">
        <v>149</v>
      </c>
      <c r="D52" s="983">
        <v>5</v>
      </c>
      <c r="E52" s="983">
        <v>14</v>
      </c>
      <c r="F52" s="983">
        <v>9</v>
      </c>
      <c r="G52" s="983">
        <v>13</v>
      </c>
      <c r="H52" s="33">
        <v>22</v>
      </c>
      <c r="I52" s="983">
        <v>21</v>
      </c>
      <c r="J52" s="983">
        <v>20</v>
      </c>
      <c r="K52" s="33">
        <v>41</v>
      </c>
      <c r="L52" s="983">
        <v>25</v>
      </c>
      <c r="M52" s="983">
        <v>11</v>
      </c>
      <c r="N52" s="33">
        <v>36</v>
      </c>
      <c r="O52" s="33">
        <v>55</v>
      </c>
      <c r="P52" s="36">
        <v>44</v>
      </c>
      <c r="Q52" s="37">
        <v>99</v>
      </c>
      <c r="R52" s="987">
        <v>15</v>
      </c>
      <c r="S52" s="984">
        <v>27</v>
      </c>
      <c r="T52" s="33">
        <v>42</v>
      </c>
      <c r="U52" s="984">
        <v>5</v>
      </c>
      <c r="V52" s="36">
        <v>0</v>
      </c>
      <c r="W52" s="984">
        <v>1</v>
      </c>
      <c r="X52" s="36">
        <v>1</v>
      </c>
      <c r="Y52" s="36">
        <v>1</v>
      </c>
      <c r="Z52" s="984">
        <v>17</v>
      </c>
      <c r="AA52" s="984">
        <v>0</v>
      </c>
      <c r="AB52" s="36">
        <v>0</v>
      </c>
      <c r="AC52" s="36">
        <v>0</v>
      </c>
      <c r="AD52" s="36">
        <v>0</v>
      </c>
      <c r="AE52" s="36">
        <v>0</v>
      </c>
      <c r="AF52" s="984">
        <v>5</v>
      </c>
      <c r="AG52" s="984">
        <v>20</v>
      </c>
      <c r="AH52" s="33">
        <v>25</v>
      </c>
      <c r="AI52" s="36">
        <v>8</v>
      </c>
      <c r="AJ52" s="984">
        <v>2</v>
      </c>
      <c r="AK52" s="984">
        <v>10</v>
      </c>
      <c r="AL52" s="37">
        <v>12</v>
      </c>
    </row>
    <row r="53" spans="1:38" ht="18" customHeight="1" x14ac:dyDescent="0.2">
      <c r="A53" s="651"/>
      <c r="B53" s="659"/>
      <c r="C53" s="294" t="s">
        <v>150</v>
      </c>
      <c r="D53" s="983">
        <v>19</v>
      </c>
      <c r="E53" s="983">
        <v>114</v>
      </c>
      <c r="F53" s="983">
        <v>345</v>
      </c>
      <c r="G53" s="983">
        <v>319</v>
      </c>
      <c r="H53" s="33">
        <v>664</v>
      </c>
      <c r="I53" s="983">
        <v>361</v>
      </c>
      <c r="J53" s="983">
        <v>387</v>
      </c>
      <c r="K53" s="33">
        <v>748</v>
      </c>
      <c r="L53" s="983">
        <v>347</v>
      </c>
      <c r="M53" s="983">
        <v>403</v>
      </c>
      <c r="N53" s="33">
        <v>750</v>
      </c>
      <c r="O53" s="33">
        <v>1053</v>
      </c>
      <c r="P53" s="36">
        <v>1109</v>
      </c>
      <c r="Q53" s="37">
        <v>2162</v>
      </c>
      <c r="R53" s="987">
        <v>392</v>
      </c>
      <c r="S53" s="984">
        <v>393</v>
      </c>
      <c r="T53" s="33">
        <v>785</v>
      </c>
      <c r="U53" s="984">
        <v>19</v>
      </c>
      <c r="V53" s="36">
        <v>11</v>
      </c>
      <c r="W53" s="984">
        <v>2</v>
      </c>
      <c r="X53" s="36">
        <v>27</v>
      </c>
      <c r="Y53" s="36">
        <v>6</v>
      </c>
      <c r="Z53" s="984">
        <v>181</v>
      </c>
      <c r="AA53" s="984">
        <v>12</v>
      </c>
      <c r="AB53" s="36">
        <v>0</v>
      </c>
      <c r="AC53" s="36">
        <v>0</v>
      </c>
      <c r="AD53" s="36">
        <v>0</v>
      </c>
      <c r="AE53" s="36">
        <v>0</v>
      </c>
      <c r="AF53" s="984">
        <v>16</v>
      </c>
      <c r="AG53" s="984">
        <v>242</v>
      </c>
      <c r="AH53" s="33">
        <v>258</v>
      </c>
      <c r="AI53" s="984">
        <v>76</v>
      </c>
      <c r="AJ53" s="984">
        <v>28</v>
      </c>
      <c r="AK53" s="984">
        <v>78</v>
      </c>
      <c r="AL53" s="37">
        <v>106</v>
      </c>
    </row>
    <row r="54" spans="1:38" ht="18" customHeight="1" x14ac:dyDescent="0.2">
      <c r="A54" s="651"/>
      <c r="B54" s="8"/>
      <c r="C54" s="294"/>
      <c r="D54" s="983"/>
      <c r="E54" s="983"/>
      <c r="F54" s="983"/>
      <c r="G54" s="983"/>
      <c r="H54" s="33"/>
      <c r="I54" s="983"/>
      <c r="J54" s="983"/>
      <c r="K54" s="33"/>
      <c r="L54" s="983"/>
      <c r="M54" s="983"/>
      <c r="N54" s="33"/>
      <c r="O54" s="33"/>
      <c r="P54" s="36"/>
      <c r="Q54" s="37"/>
      <c r="R54" s="987"/>
      <c r="S54" s="984"/>
      <c r="T54" s="33"/>
      <c r="U54" s="984"/>
      <c r="V54" s="984"/>
      <c r="W54" s="984"/>
      <c r="X54" s="984"/>
      <c r="Y54" s="984"/>
      <c r="Z54" s="984"/>
      <c r="AA54" s="984"/>
      <c r="AB54" s="984"/>
      <c r="AC54" s="984"/>
      <c r="AD54" s="984"/>
      <c r="AE54" s="984"/>
      <c r="AF54" s="984"/>
      <c r="AG54" s="984"/>
      <c r="AH54" s="33"/>
      <c r="AI54" s="984"/>
      <c r="AJ54" s="984"/>
      <c r="AK54" s="984"/>
      <c r="AL54" s="37"/>
    </row>
    <row r="55" spans="1:38" ht="18" customHeight="1" x14ac:dyDescent="0.2">
      <c r="A55" s="651"/>
      <c r="B55" s="659" t="s">
        <v>164</v>
      </c>
      <c r="C55" s="294" t="s">
        <v>149</v>
      </c>
      <c r="D55" s="983">
        <v>3</v>
      </c>
      <c r="E55" s="983">
        <v>8</v>
      </c>
      <c r="F55" s="983">
        <v>10</v>
      </c>
      <c r="G55" s="983">
        <v>6</v>
      </c>
      <c r="H55" s="33">
        <v>16</v>
      </c>
      <c r="I55" s="983">
        <v>9</v>
      </c>
      <c r="J55" s="983">
        <v>9</v>
      </c>
      <c r="K55" s="33">
        <v>18</v>
      </c>
      <c r="L55" s="983">
        <v>12</v>
      </c>
      <c r="M55" s="983">
        <v>17</v>
      </c>
      <c r="N55" s="33">
        <v>29</v>
      </c>
      <c r="O55" s="33">
        <v>31</v>
      </c>
      <c r="P55" s="36">
        <v>32</v>
      </c>
      <c r="Q55" s="37">
        <v>63</v>
      </c>
      <c r="R55" s="987">
        <v>10</v>
      </c>
      <c r="S55" s="984">
        <v>11</v>
      </c>
      <c r="T55" s="33">
        <v>21</v>
      </c>
      <c r="U55" s="984">
        <v>3</v>
      </c>
      <c r="V55" s="36">
        <v>1</v>
      </c>
      <c r="W55" s="984">
        <v>0</v>
      </c>
      <c r="X55" s="36">
        <v>1</v>
      </c>
      <c r="Y55" s="36">
        <v>0</v>
      </c>
      <c r="Z55" s="984">
        <v>7</v>
      </c>
      <c r="AA55" s="984">
        <v>0</v>
      </c>
      <c r="AB55" s="36">
        <v>0</v>
      </c>
      <c r="AC55" s="36">
        <v>0</v>
      </c>
      <c r="AD55" s="36">
        <v>0</v>
      </c>
      <c r="AE55" s="36">
        <v>0</v>
      </c>
      <c r="AF55" s="984">
        <v>0</v>
      </c>
      <c r="AG55" s="984">
        <v>12</v>
      </c>
      <c r="AH55" s="33">
        <v>12</v>
      </c>
      <c r="AI55" s="36">
        <v>5</v>
      </c>
      <c r="AJ55" s="36">
        <v>0</v>
      </c>
      <c r="AK55" s="984">
        <v>3</v>
      </c>
      <c r="AL55" s="37">
        <v>3</v>
      </c>
    </row>
    <row r="56" spans="1:38" ht="18" customHeight="1" x14ac:dyDescent="0.2">
      <c r="A56" s="651"/>
      <c r="B56" s="659"/>
      <c r="C56" s="294" t="s">
        <v>150</v>
      </c>
      <c r="D56" s="983">
        <v>26</v>
      </c>
      <c r="E56" s="983">
        <v>113</v>
      </c>
      <c r="F56" s="983">
        <v>285</v>
      </c>
      <c r="G56" s="983">
        <v>280</v>
      </c>
      <c r="H56" s="33">
        <v>565</v>
      </c>
      <c r="I56" s="983">
        <v>257</v>
      </c>
      <c r="J56" s="983">
        <v>302</v>
      </c>
      <c r="K56" s="33">
        <v>559</v>
      </c>
      <c r="L56" s="983">
        <v>336</v>
      </c>
      <c r="M56" s="983">
        <v>302</v>
      </c>
      <c r="N56" s="33">
        <v>638</v>
      </c>
      <c r="O56" s="33">
        <v>878</v>
      </c>
      <c r="P56" s="36">
        <v>884</v>
      </c>
      <c r="Q56" s="37">
        <v>1762</v>
      </c>
      <c r="R56" s="987">
        <v>350</v>
      </c>
      <c r="S56" s="984">
        <v>340</v>
      </c>
      <c r="T56" s="33">
        <v>690</v>
      </c>
      <c r="U56" s="984">
        <v>23</v>
      </c>
      <c r="V56" s="36">
        <v>11</v>
      </c>
      <c r="W56" s="984">
        <v>5</v>
      </c>
      <c r="X56" s="36">
        <v>14</v>
      </c>
      <c r="Y56" s="36">
        <v>2</v>
      </c>
      <c r="Z56" s="984">
        <v>181</v>
      </c>
      <c r="AA56" s="984">
        <v>9</v>
      </c>
      <c r="AB56" s="36">
        <v>1</v>
      </c>
      <c r="AC56" s="36">
        <v>0</v>
      </c>
      <c r="AD56" s="36">
        <v>0</v>
      </c>
      <c r="AE56" s="984">
        <v>0</v>
      </c>
      <c r="AF56" s="984">
        <v>22</v>
      </c>
      <c r="AG56" s="984">
        <v>224</v>
      </c>
      <c r="AH56" s="33">
        <v>246</v>
      </c>
      <c r="AI56" s="984">
        <v>6</v>
      </c>
      <c r="AJ56" s="984">
        <v>27</v>
      </c>
      <c r="AK56" s="984">
        <v>31</v>
      </c>
      <c r="AL56" s="37">
        <v>58</v>
      </c>
    </row>
    <row r="57" spans="1:38" ht="18" customHeight="1" x14ac:dyDescent="0.2">
      <c r="A57" s="651"/>
      <c r="B57" s="294"/>
      <c r="C57" s="294"/>
      <c r="D57" s="983"/>
      <c r="E57" s="983"/>
      <c r="F57" s="983"/>
      <c r="G57" s="983"/>
      <c r="H57" s="33"/>
      <c r="I57" s="983"/>
      <c r="J57" s="983"/>
      <c r="K57" s="33"/>
      <c r="L57" s="983"/>
      <c r="M57" s="983"/>
      <c r="N57" s="33"/>
      <c r="O57" s="33"/>
      <c r="P57" s="36"/>
      <c r="Q57" s="37"/>
      <c r="R57" s="987"/>
      <c r="S57" s="984"/>
      <c r="T57" s="33"/>
      <c r="U57" s="984"/>
      <c r="V57" s="984"/>
      <c r="W57" s="984"/>
      <c r="X57" s="984"/>
      <c r="Y57" s="984"/>
      <c r="Z57" s="984"/>
      <c r="AA57" s="984"/>
      <c r="AB57" s="984"/>
      <c r="AC57" s="984"/>
      <c r="AD57" s="984"/>
      <c r="AE57" s="984"/>
      <c r="AF57" s="984"/>
      <c r="AG57" s="984"/>
      <c r="AH57" s="33"/>
      <c r="AI57" s="984"/>
      <c r="AJ57" s="984"/>
      <c r="AK57" s="984"/>
      <c r="AL57" s="37"/>
    </row>
    <row r="58" spans="1:38" ht="18" customHeight="1" x14ac:dyDescent="0.45">
      <c r="A58" s="35"/>
      <c r="B58" s="659" t="s">
        <v>165</v>
      </c>
      <c r="C58" s="294" t="s">
        <v>149</v>
      </c>
      <c r="D58" s="983">
        <v>6</v>
      </c>
      <c r="E58" s="983">
        <v>18</v>
      </c>
      <c r="F58" s="983">
        <v>27</v>
      </c>
      <c r="G58" s="983">
        <v>25</v>
      </c>
      <c r="H58" s="33">
        <v>52</v>
      </c>
      <c r="I58" s="983">
        <v>29</v>
      </c>
      <c r="J58" s="983">
        <v>28</v>
      </c>
      <c r="K58" s="33">
        <v>57</v>
      </c>
      <c r="L58" s="983">
        <v>33</v>
      </c>
      <c r="M58" s="983">
        <v>30</v>
      </c>
      <c r="N58" s="33">
        <v>63</v>
      </c>
      <c r="O58" s="33">
        <v>89</v>
      </c>
      <c r="P58" s="36">
        <v>83</v>
      </c>
      <c r="Q58" s="37">
        <v>172</v>
      </c>
      <c r="R58" s="987">
        <v>26</v>
      </c>
      <c r="S58" s="984">
        <v>31</v>
      </c>
      <c r="T58" s="33">
        <v>57</v>
      </c>
      <c r="U58" s="984">
        <v>5</v>
      </c>
      <c r="V58" s="36">
        <v>2</v>
      </c>
      <c r="W58" s="36">
        <v>0</v>
      </c>
      <c r="X58" s="36">
        <v>1</v>
      </c>
      <c r="Y58" s="36">
        <v>0</v>
      </c>
      <c r="Z58" s="984">
        <v>32</v>
      </c>
      <c r="AA58" s="984">
        <v>1</v>
      </c>
      <c r="AB58" s="36">
        <v>0</v>
      </c>
      <c r="AC58" s="36">
        <v>0</v>
      </c>
      <c r="AD58" s="36">
        <v>0</v>
      </c>
      <c r="AE58" s="36">
        <v>0</v>
      </c>
      <c r="AF58" s="984">
        <v>2</v>
      </c>
      <c r="AG58" s="984">
        <v>38</v>
      </c>
      <c r="AH58" s="33">
        <v>41</v>
      </c>
      <c r="AI58" s="984">
        <v>5</v>
      </c>
      <c r="AJ58" s="36">
        <v>0</v>
      </c>
      <c r="AK58" s="36">
        <v>1</v>
      </c>
      <c r="AL58" s="37">
        <v>1</v>
      </c>
    </row>
    <row r="59" spans="1:38" ht="18" customHeight="1" x14ac:dyDescent="0.45">
      <c r="A59" s="35"/>
      <c r="B59" s="659"/>
      <c r="C59" s="294" t="s">
        <v>150</v>
      </c>
      <c r="D59" s="983">
        <v>8</v>
      </c>
      <c r="E59" s="983">
        <v>36</v>
      </c>
      <c r="F59" s="983">
        <v>112</v>
      </c>
      <c r="G59" s="983">
        <v>101</v>
      </c>
      <c r="H59" s="33">
        <v>213</v>
      </c>
      <c r="I59" s="983">
        <v>102</v>
      </c>
      <c r="J59" s="983">
        <v>115</v>
      </c>
      <c r="K59" s="33">
        <v>217</v>
      </c>
      <c r="L59" s="983">
        <v>124</v>
      </c>
      <c r="M59" s="983">
        <v>97</v>
      </c>
      <c r="N59" s="33">
        <v>221</v>
      </c>
      <c r="O59" s="33">
        <v>338</v>
      </c>
      <c r="P59" s="36">
        <v>313</v>
      </c>
      <c r="Q59" s="37">
        <v>651</v>
      </c>
      <c r="R59" s="987">
        <v>114</v>
      </c>
      <c r="S59" s="984">
        <v>118</v>
      </c>
      <c r="T59" s="33">
        <v>232</v>
      </c>
      <c r="U59" s="984">
        <v>8</v>
      </c>
      <c r="V59" s="36">
        <v>2</v>
      </c>
      <c r="W59" s="984">
        <v>1</v>
      </c>
      <c r="X59" s="36">
        <v>5</v>
      </c>
      <c r="Y59" s="36">
        <v>1</v>
      </c>
      <c r="Z59" s="984">
        <v>78</v>
      </c>
      <c r="AA59" s="984">
        <v>0</v>
      </c>
      <c r="AB59" s="36">
        <v>0</v>
      </c>
      <c r="AC59" s="36">
        <v>0</v>
      </c>
      <c r="AD59" s="36">
        <v>0</v>
      </c>
      <c r="AE59" s="36">
        <v>0</v>
      </c>
      <c r="AF59" s="984">
        <v>6</v>
      </c>
      <c r="AG59" s="984">
        <v>89</v>
      </c>
      <c r="AH59" s="33">
        <v>95</v>
      </c>
      <c r="AI59" s="36">
        <v>17</v>
      </c>
      <c r="AJ59" s="984">
        <v>8</v>
      </c>
      <c r="AK59" s="984">
        <v>9</v>
      </c>
      <c r="AL59" s="37">
        <v>17</v>
      </c>
    </row>
    <row r="60" spans="1:38" ht="18" customHeight="1" x14ac:dyDescent="0.45">
      <c r="A60" s="38"/>
      <c r="B60" s="39"/>
      <c r="C60" s="40"/>
      <c r="D60" s="41"/>
      <c r="E60" s="41"/>
      <c r="F60" s="41"/>
      <c r="G60" s="41"/>
      <c r="H60" s="42"/>
      <c r="I60" s="41"/>
      <c r="J60" s="41"/>
      <c r="K60" s="42"/>
      <c r="L60" s="41"/>
      <c r="M60" s="41"/>
      <c r="N60" s="42"/>
      <c r="O60" s="43"/>
      <c r="P60" s="401"/>
      <c r="Q60" s="42"/>
      <c r="R60" s="387"/>
      <c r="S60" s="44"/>
      <c r="T60" s="42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2"/>
      <c r="AI60" s="44"/>
      <c r="AJ60" s="44"/>
      <c r="AK60" s="44"/>
      <c r="AL60" s="45"/>
    </row>
    <row r="61" spans="1:38" ht="18" customHeight="1" x14ac:dyDescent="0.2">
      <c r="A61" s="46" t="s">
        <v>599</v>
      </c>
      <c r="B61" s="47"/>
      <c r="C61" s="47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</row>
    <row r="62" spans="1:38" ht="18" customHeight="1" x14ac:dyDescent="0.2">
      <c r="A62" s="47"/>
      <c r="B62" s="47"/>
      <c r="C62" s="47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</row>
    <row r="63" spans="1:38" ht="23.25" customHeight="1" x14ac:dyDescent="0.2">
      <c r="A63" s="666" t="s">
        <v>428</v>
      </c>
      <c r="B63" s="666"/>
      <c r="C63" s="666"/>
      <c r="D63" s="666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</row>
    <row r="64" spans="1:38" ht="23.25" customHeight="1" x14ac:dyDescent="0.2">
      <c r="A64" s="667"/>
      <c r="B64" s="667"/>
      <c r="C64" s="667"/>
      <c r="D64" s="667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</row>
    <row r="65" spans="1:39" ht="18" customHeight="1" x14ac:dyDescent="0.2">
      <c r="A65" s="668" t="s">
        <v>597</v>
      </c>
      <c r="B65" s="669"/>
      <c r="C65" s="535" t="s">
        <v>166</v>
      </c>
      <c r="D65" s="50">
        <v>56</v>
      </c>
      <c r="E65" s="50">
        <v>169</v>
      </c>
      <c r="F65" s="50">
        <v>309</v>
      </c>
      <c r="G65" s="50">
        <v>311</v>
      </c>
      <c r="H65" s="50">
        <v>620</v>
      </c>
      <c r="I65" s="50">
        <v>410</v>
      </c>
      <c r="J65" s="50">
        <v>365</v>
      </c>
      <c r="K65" s="50">
        <v>775</v>
      </c>
      <c r="L65" s="50">
        <v>401</v>
      </c>
      <c r="M65" s="50">
        <v>441</v>
      </c>
      <c r="N65" s="50">
        <v>842</v>
      </c>
      <c r="O65" s="50">
        <v>1120</v>
      </c>
      <c r="P65" s="36">
        <v>1117</v>
      </c>
      <c r="Q65" s="33">
        <v>2237</v>
      </c>
      <c r="R65" s="384">
        <v>480</v>
      </c>
      <c r="S65" s="50">
        <v>437</v>
      </c>
      <c r="T65" s="50">
        <v>917</v>
      </c>
      <c r="U65" s="50">
        <v>47</v>
      </c>
      <c r="V65" s="50">
        <v>12</v>
      </c>
      <c r="W65" s="50">
        <v>4</v>
      </c>
      <c r="X65" s="50">
        <v>1</v>
      </c>
      <c r="Y65" s="50">
        <v>2</v>
      </c>
      <c r="Z65" s="36">
        <v>277</v>
      </c>
      <c r="AA65" s="49"/>
      <c r="AB65" s="36">
        <v>10</v>
      </c>
      <c r="AC65" s="36"/>
      <c r="AD65" s="50">
        <v>0</v>
      </c>
      <c r="AE65" s="50">
        <v>0</v>
      </c>
      <c r="AF65" s="50">
        <v>39</v>
      </c>
      <c r="AG65" s="50">
        <v>314</v>
      </c>
      <c r="AH65" s="50">
        <v>353</v>
      </c>
      <c r="AI65" s="50">
        <v>30</v>
      </c>
      <c r="AJ65" s="50">
        <v>13</v>
      </c>
      <c r="AK65" s="50">
        <v>40</v>
      </c>
      <c r="AL65" s="50">
        <v>53</v>
      </c>
    </row>
    <row r="66" spans="1:39" ht="18" customHeight="1" x14ac:dyDescent="0.2">
      <c r="A66" s="664"/>
      <c r="B66" s="663"/>
      <c r="C66" s="535" t="s">
        <v>167</v>
      </c>
      <c r="D66" s="50">
        <v>2</v>
      </c>
      <c r="E66" s="50">
        <v>6</v>
      </c>
      <c r="F66" s="50">
        <v>15</v>
      </c>
      <c r="G66" s="50">
        <v>24</v>
      </c>
      <c r="H66" s="50">
        <v>39</v>
      </c>
      <c r="I66" s="50">
        <v>29</v>
      </c>
      <c r="J66" s="50">
        <v>22</v>
      </c>
      <c r="K66" s="50">
        <v>51</v>
      </c>
      <c r="L66" s="50">
        <v>21</v>
      </c>
      <c r="M66" s="50">
        <v>19</v>
      </c>
      <c r="N66" s="50">
        <v>40</v>
      </c>
      <c r="O66" s="50">
        <v>65</v>
      </c>
      <c r="P66" s="36">
        <v>65</v>
      </c>
      <c r="Q66" s="33">
        <v>130</v>
      </c>
      <c r="R66" s="51">
        <v>14</v>
      </c>
      <c r="S66" s="50">
        <v>24</v>
      </c>
      <c r="T66" s="50">
        <v>38</v>
      </c>
      <c r="U66" s="50">
        <v>0</v>
      </c>
      <c r="V66" s="50">
        <v>2</v>
      </c>
      <c r="W66" s="50">
        <v>0</v>
      </c>
      <c r="X66" s="50">
        <v>0</v>
      </c>
      <c r="Y66" s="50">
        <v>0</v>
      </c>
      <c r="Z66" s="36">
        <v>6</v>
      </c>
      <c r="AA66" s="49"/>
      <c r="AB66" s="36">
        <v>2</v>
      </c>
      <c r="AC66" s="36"/>
      <c r="AD66" s="50">
        <v>0</v>
      </c>
      <c r="AE66" s="50">
        <v>0</v>
      </c>
      <c r="AF66" s="50">
        <v>1</v>
      </c>
      <c r="AG66" s="50">
        <v>9</v>
      </c>
      <c r="AH66" s="50">
        <v>10</v>
      </c>
      <c r="AI66" s="50">
        <v>0</v>
      </c>
      <c r="AJ66" s="50">
        <v>1</v>
      </c>
      <c r="AK66" s="50">
        <v>0</v>
      </c>
      <c r="AL66" s="50">
        <v>1</v>
      </c>
    </row>
    <row r="67" spans="1:39" ht="18" customHeight="1" x14ac:dyDescent="0.2">
      <c r="A67" s="664"/>
      <c r="B67" s="663"/>
      <c r="C67" s="535" t="s">
        <v>168</v>
      </c>
      <c r="D67" s="50">
        <v>380</v>
      </c>
      <c r="E67" s="50">
        <v>2170</v>
      </c>
      <c r="F67" s="50">
        <v>7504</v>
      </c>
      <c r="G67" s="50">
        <v>7257</v>
      </c>
      <c r="H67" s="50">
        <v>14761</v>
      </c>
      <c r="I67" s="50">
        <v>8292</v>
      </c>
      <c r="J67" s="50">
        <v>8278</v>
      </c>
      <c r="K67" s="50">
        <v>16570</v>
      </c>
      <c r="L67" s="50">
        <v>8779</v>
      </c>
      <c r="M67" s="50">
        <v>8705</v>
      </c>
      <c r="N67" s="50">
        <v>17484</v>
      </c>
      <c r="O67" s="50">
        <v>24575</v>
      </c>
      <c r="P67" s="36">
        <v>24240</v>
      </c>
      <c r="Q67" s="33">
        <v>48815</v>
      </c>
      <c r="R67" s="51">
        <v>8955</v>
      </c>
      <c r="S67" s="50">
        <v>8792</v>
      </c>
      <c r="T67" s="50">
        <v>17747</v>
      </c>
      <c r="U67" s="50">
        <v>352</v>
      </c>
      <c r="V67" s="50">
        <v>169</v>
      </c>
      <c r="W67" s="50">
        <v>74</v>
      </c>
      <c r="X67" s="50">
        <v>193</v>
      </c>
      <c r="Y67" s="50">
        <v>56</v>
      </c>
      <c r="Z67" s="36">
        <v>3246</v>
      </c>
      <c r="AA67" s="49"/>
      <c r="AB67" s="36">
        <v>7</v>
      </c>
      <c r="AC67" s="36"/>
      <c r="AD67" s="50">
        <v>4</v>
      </c>
      <c r="AE67" s="50">
        <v>23</v>
      </c>
      <c r="AF67" s="50">
        <v>331</v>
      </c>
      <c r="AG67" s="50">
        <v>3793</v>
      </c>
      <c r="AH67" s="50">
        <v>4124</v>
      </c>
      <c r="AI67" s="50">
        <v>412</v>
      </c>
      <c r="AJ67" s="50">
        <v>453</v>
      </c>
      <c r="AK67" s="50">
        <v>705</v>
      </c>
      <c r="AL67" s="50">
        <v>1158</v>
      </c>
      <c r="AM67" s="52"/>
    </row>
    <row r="68" spans="1:39" ht="18" customHeight="1" x14ac:dyDescent="0.2">
      <c r="A68" s="112"/>
      <c r="B68" s="11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112"/>
      <c r="R68" s="40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2"/>
    </row>
    <row r="69" spans="1:39" ht="18" customHeight="1" x14ac:dyDescent="0.2">
      <c r="A69" s="655" t="s">
        <v>592</v>
      </c>
      <c r="B69" s="656"/>
      <c r="C69" s="535" t="s">
        <v>166</v>
      </c>
      <c r="D69" s="11">
        <v>52</v>
      </c>
      <c r="E69" s="11">
        <v>159</v>
      </c>
      <c r="F69" s="36">
        <v>296</v>
      </c>
      <c r="G69" s="36">
        <v>311</v>
      </c>
      <c r="H69" s="36">
        <v>607</v>
      </c>
      <c r="I69" s="36">
        <v>384</v>
      </c>
      <c r="J69" s="36">
        <v>355</v>
      </c>
      <c r="K69" s="36">
        <v>739</v>
      </c>
      <c r="L69" s="36">
        <v>401</v>
      </c>
      <c r="M69" s="36">
        <v>363</v>
      </c>
      <c r="N69" s="36">
        <v>764</v>
      </c>
      <c r="O69" s="36">
        <v>1081</v>
      </c>
      <c r="P69" s="36">
        <v>1029</v>
      </c>
      <c r="Q69" s="33">
        <v>2110</v>
      </c>
      <c r="R69" s="51">
        <v>385</v>
      </c>
      <c r="S69" s="36">
        <v>442</v>
      </c>
      <c r="T69" s="36">
        <v>827</v>
      </c>
      <c r="U69" s="36">
        <v>47</v>
      </c>
      <c r="V69" s="36">
        <v>10</v>
      </c>
      <c r="W69" s="36">
        <v>4</v>
      </c>
      <c r="X69" s="36">
        <v>1</v>
      </c>
      <c r="Y69" s="36">
        <v>1</v>
      </c>
      <c r="Z69" s="36">
        <v>268</v>
      </c>
      <c r="AA69" s="36"/>
      <c r="AB69" s="36">
        <v>10</v>
      </c>
      <c r="AC69" s="36"/>
      <c r="AD69" s="36">
        <v>0</v>
      </c>
      <c r="AE69" s="36">
        <v>0</v>
      </c>
      <c r="AF69" s="36">
        <v>38</v>
      </c>
      <c r="AG69" s="36">
        <v>303</v>
      </c>
      <c r="AH69" s="36">
        <v>341</v>
      </c>
      <c r="AI69" s="36">
        <v>34</v>
      </c>
      <c r="AJ69" s="36">
        <v>13</v>
      </c>
      <c r="AK69" s="36">
        <v>35</v>
      </c>
      <c r="AL69" s="36">
        <v>48</v>
      </c>
      <c r="AM69" s="52"/>
    </row>
    <row r="70" spans="1:39" ht="18" customHeight="1" x14ac:dyDescent="0.2">
      <c r="A70" s="655"/>
      <c r="B70" s="656"/>
      <c r="C70" s="535" t="s">
        <v>167</v>
      </c>
      <c r="D70" s="11">
        <v>2</v>
      </c>
      <c r="E70" s="11">
        <v>6</v>
      </c>
      <c r="F70" s="36">
        <v>22</v>
      </c>
      <c r="G70" s="36">
        <v>17</v>
      </c>
      <c r="H70" s="36">
        <v>39</v>
      </c>
      <c r="I70" s="36">
        <v>16</v>
      </c>
      <c r="J70" s="36">
        <v>30</v>
      </c>
      <c r="K70" s="36">
        <v>46</v>
      </c>
      <c r="L70" s="36">
        <v>28</v>
      </c>
      <c r="M70" s="36">
        <v>21</v>
      </c>
      <c r="N70" s="36">
        <v>49</v>
      </c>
      <c r="O70" s="36">
        <v>66</v>
      </c>
      <c r="P70" s="36">
        <v>68</v>
      </c>
      <c r="Q70" s="33">
        <v>134</v>
      </c>
      <c r="R70" s="51">
        <v>21</v>
      </c>
      <c r="S70" s="36">
        <v>18</v>
      </c>
      <c r="T70" s="36">
        <v>39</v>
      </c>
      <c r="U70" s="36">
        <v>0</v>
      </c>
      <c r="V70" s="36">
        <v>2</v>
      </c>
      <c r="W70" s="36">
        <v>0</v>
      </c>
      <c r="X70" s="36">
        <v>0</v>
      </c>
      <c r="Y70" s="36">
        <v>0</v>
      </c>
      <c r="Z70" s="36">
        <v>7</v>
      </c>
      <c r="AA70" s="36"/>
      <c r="AB70" s="36">
        <v>2</v>
      </c>
      <c r="AC70" s="36"/>
      <c r="AD70" s="36">
        <v>0</v>
      </c>
      <c r="AE70" s="36">
        <v>0</v>
      </c>
      <c r="AF70" s="36">
        <v>2</v>
      </c>
      <c r="AG70" s="36">
        <v>9</v>
      </c>
      <c r="AH70" s="36">
        <v>11</v>
      </c>
      <c r="AI70" s="36">
        <v>0</v>
      </c>
      <c r="AJ70" s="36">
        <v>1</v>
      </c>
      <c r="AK70" s="36">
        <v>0</v>
      </c>
      <c r="AL70" s="36">
        <v>1</v>
      </c>
      <c r="AM70" s="52"/>
    </row>
    <row r="71" spans="1:39" ht="18" customHeight="1" x14ac:dyDescent="0.2">
      <c r="A71" s="655"/>
      <c r="B71" s="656"/>
      <c r="C71" s="535" t="s">
        <v>168</v>
      </c>
      <c r="D71" s="11">
        <v>368</v>
      </c>
      <c r="E71" s="11">
        <v>2091</v>
      </c>
      <c r="F71" s="36">
        <v>7335</v>
      </c>
      <c r="G71" s="36">
        <v>6897</v>
      </c>
      <c r="H71" s="36">
        <v>14232</v>
      </c>
      <c r="I71" s="36">
        <v>8052</v>
      </c>
      <c r="J71" s="36">
        <v>7639</v>
      </c>
      <c r="K71" s="36">
        <v>15691</v>
      </c>
      <c r="L71" s="36">
        <v>8218</v>
      </c>
      <c r="M71" s="36">
        <v>8201</v>
      </c>
      <c r="N71" s="36">
        <v>16419</v>
      </c>
      <c r="O71" s="36">
        <v>23605</v>
      </c>
      <c r="P71" s="36">
        <v>22737</v>
      </c>
      <c r="Q71" s="33">
        <v>46342</v>
      </c>
      <c r="R71" s="51">
        <v>8576</v>
      </c>
      <c r="S71" s="36">
        <v>8434</v>
      </c>
      <c r="T71" s="36">
        <v>17010</v>
      </c>
      <c r="U71" s="36">
        <v>345</v>
      </c>
      <c r="V71" s="36">
        <v>170</v>
      </c>
      <c r="W71" s="36">
        <v>69</v>
      </c>
      <c r="X71" s="36">
        <v>221</v>
      </c>
      <c r="Y71" s="36">
        <v>84</v>
      </c>
      <c r="Z71" s="36">
        <v>3217</v>
      </c>
      <c r="AA71" s="36"/>
      <c r="AB71" s="36">
        <v>7</v>
      </c>
      <c r="AC71" s="36"/>
      <c r="AD71" s="36">
        <v>7</v>
      </c>
      <c r="AE71" s="36">
        <v>23</v>
      </c>
      <c r="AF71" s="36">
        <v>318</v>
      </c>
      <c r="AG71" s="36">
        <v>3825</v>
      </c>
      <c r="AH71" s="36">
        <v>4143</v>
      </c>
      <c r="AI71" s="36">
        <v>466</v>
      </c>
      <c r="AJ71" s="36">
        <v>456</v>
      </c>
      <c r="AK71" s="36">
        <v>708</v>
      </c>
      <c r="AL71" s="36">
        <v>1164</v>
      </c>
      <c r="AM71" s="52"/>
    </row>
    <row r="72" spans="1:39" ht="18" customHeight="1" x14ac:dyDescent="0.2">
      <c r="A72" s="112"/>
      <c r="B72" s="113"/>
      <c r="C72" s="535"/>
      <c r="D72" s="11"/>
      <c r="E72" s="11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3"/>
      <c r="R72" s="51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52"/>
    </row>
    <row r="73" spans="1:39" ht="18" customHeight="1" x14ac:dyDescent="0.2">
      <c r="A73" s="655" t="s">
        <v>591</v>
      </c>
      <c r="B73" s="656"/>
      <c r="C73" s="535" t="s">
        <v>166</v>
      </c>
      <c r="D73" s="36">
        <v>48</v>
      </c>
      <c r="E73" s="36">
        <v>145</v>
      </c>
      <c r="F73" s="36">
        <v>276</v>
      </c>
      <c r="G73" s="36">
        <v>261</v>
      </c>
      <c r="H73" s="36">
        <v>537</v>
      </c>
      <c r="I73" s="36">
        <v>328</v>
      </c>
      <c r="J73" s="36">
        <v>329</v>
      </c>
      <c r="K73" s="36">
        <v>657</v>
      </c>
      <c r="L73" s="36">
        <v>374</v>
      </c>
      <c r="M73" s="36">
        <v>355</v>
      </c>
      <c r="N73" s="36">
        <v>729</v>
      </c>
      <c r="O73" s="36">
        <v>978</v>
      </c>
      <c r="P73" s="36">
        <v>945</v>
      </c>
      <c r="Q73" s="36">
        <v>1923</v>
      </c>
      <c r="R73" s="36">
        <v>392</v>
      </c>
      <c r="S73" s="36">
        <v>349</v>
      </c>
      <c r="T73" s="36">
        <v>741</v>
      </c>
      <c r="U73" s="36">
        <v>43</v>
      </c>
      <c r="V73" s="36">
        <v>8</v>
      </c>
      <c r="W73" s="36">
        <v>4</v>
      </c>
      <c r="X73" s="36">
        <v>1</v>
      </c>
      <c r="Y73" s="36">
        <v>1</v>
      </c>
      <c r="Z73" s="36">
        <v>250</v>
      </c>
      <c r="AA73" s="36">
        <v>7</v>
      </c>
      <c r="AB73" s="36">
        <v>10</v>
      </c>
      <c r="AC73" s="36">
        <v>0</v>
      </c>
      <c r="AD73" s="36">
        <v>0</v>
      </c>
      <c r="AE73" s="36">
        <v>0</v>
      </c>
      <c r="AF73" s="36">
        <v>34</v>
      </c>
      <c r="AG73" s="36">
        <v>283</v>
      </c>
      <c r="AH73" s="36">
        <v>317</v>
      </c>
      <c r="AI73" s="36">
        <v>25</v>
      </c>
      <c r="AJ73" s="36">
        <v>11</v>
      </c>
      <c r="AK73" s="36">
        <v>30</v>
      </c>
      <c r="AL73" s="36">
        <v>41</v>
      </c>
      <c r="AM73" s="52"/>
    </row>
    <row r="74" spans="1:39" ht="18" customHeight="1" x14ac:dyDescent="0.2">
      <c r="A74" s="655"/>
      <c r="B74" s="656"/>
      <c r="C74" s="535" t="s">
        <v>167</v>
      </c>
      <c r="D74" s="36">
        <v>2</v>
      </c>
      <c r="E74" s="36">
        <v>6</v>
      </c>
      <c r="F74" s="36">
        <v>16</v>
      </c>
      <c r="G74" s="36">
        <v>13</v>
      </c>
      <c r="H74" s="36">
        <v>29</v>
      </c>
      <c r="I74" s="36">
        <v>24</v>
      </c>
      <c r="J74" s="36">
        <v>23</v>
      </c>
      <c r="K74" s="36">
        <v>47</v>
      </c>
      <c r="L74" s="36">
        <v>16</v>
      </c>
      <c r="M74" s="36">
        <v>29</v>
      </c>
      <c r="N74" s="36">
        <v>45</v>
      </c>
      <c r="O74" s="36">
        <v>56</v>
      </c>
      <c r="P74" s="36">
        <v>65</v>
      </c>
      <c r="Q74" s="36">
        <v>121</v>
      </c>
      <c r="R74" s="36">
        <v>28</v>
      </c>
      <c r="S74" s="36">
        <v>20</v>
      </c>
      <c r="T74" s="36">
        <v>48</v>
      </c>
      <c r="U74" s="36">
        <v>0</v>
      </c>
      <c r="V74" s="36">
        <v>2</v>
      </c>
      <c r="W74" s="36">
        <v>0</v>
      </c>
      <c r="X74" s="36">
        <v>0</v>
      </c>
      <c r="Y74" s="36">
        <v>0</v>
      </c>
      <c r="Z74" s="36">
        <v>6</v>
      </c>
      <c r="AA74" s="36">
        <v>0</v>
      </c>
      <c r="AB74" s="36">
        <v>1</v>
      </c>
      <c r="AC74" s="36">
        <v>0</v>
      </c>
      <c r="AD74" s="36">
        <v>0</v>
      </c>
      <c r="AE74" s="36">
        <v>0</v>
      </c>
      <c r="AF74" s="36">
        <v>2</v>
      </c>
      <c r="AG74" s="36">
        <v>7</v>
      </c>
      <c r="AH74" s="36">
        <v>9</v>
      </c>
      <c r="AI74" s="36">
        <v>0</v>
      </c>
      <c r="AJ74" s="36">
        <v>1</v>
      </c>
      <c r="AK74" s="36">
        <v>0</v>
      </c>
      <c r="AL74" s="36">
        <v>1</v>
      </c>
      <c r="AM74" s="52"/>
    </row>
    <row r="75" spans="1:39" ht="18" customHeight="1" x14ac:dyDescent="0.2">
      <c r="A75" s="655"/>
      <c r="B75" s="656"/>
      <c r="C75" s="535" t="s">
        <v>168</v>
      </c>
      <c r="D75" s="36">
        <v>354</v>
      </c>
      <c r="E75" s="36">
        <v>1989</v>
      </c>
      <c r="F75" s="36">
        <v>6679</v>
      </c>
      <c r="G75" s="36">
        <v>6707</v>
      </c>
      <c r="H75" s="36">
        <v>13386</v>
      </c>
      <c r="I75" s="36">
        <v>7501</v>
      </c>
      <c r="J75" s="36">
        <v>7055</v>
      </c>
      <c r="K75" s="36">
        <v>14556</v>
      </c>
      <c r="L75" s="36">
        <v>7931</v>
      </c>
      <c r="M75" s="36">
        <v>7532</v>
      </c>
      <c r="N75" s="36">
        <v>15463</v>
      </c>
      <c r="O75" s="36">
        <v>22111</v>
      </c>
      <c r="P75" s="36">
        <v>21294</v>
      </c>
      <c r="Q75" s="36">
        <v>43405</v>
      </c>
      <c r="R75" s="36">
        <v>7988</v>
      </c>
      <c r="S75" s="36">
        <v>7974</v>
      </c>
      <c r="T75" s="36">
        <v>15962</v>
      </c>
      <c r="U75" s="36">
        <v>331</v>
      </c>
      <c r="V75" s="36">
        <v>166</v>
      </c>
      <c r="W75" s="36">
        <v>70</v>
      </c>
      <c r="X75" s="36">
        <v>220</v>
      </c>
      <c r="Y75" s="36">
        <v>78</v>
      </c>
      <c r="Z75" s="36">
        <v>3159</v>
      </c>
      <c r="AA75" s="36">
        <v>193</v>
      </c>
      <c r="AB75" s="36">
        <v>7</v>
      </c>
      <c r="AC75" s="36">
        <v>0</v>
      </c>
      <c r="AD75" s="36">
        <v>8</v>
      </c>
      <c r="AE75" s="36">
        <v>28</v>
      </c>
      <c r="AF75" s="36">
        <v>314</v>
      </c>
      <c r="AG75" s="36">
        <v>3753</v>
      </c>
      <c r="AH75" s="36">
        <v>4067</v>
      </c>
      <c r="AI75" s="36">
        <v>496</v>
      </c>
      <c r="AJ75" s="36">
        <v>459</v>
      </c>
      <c r="AK75" s="36">
        <v>728</v>
      </c>
      <c r="AL75" s="36">
        <v>1187</v>
      </c>
      <c r="AM75" s="52"/>
    </row>
    <row r="76" spans="1:39" x14ac:dyDescent="0.2">
      <c r="A76" s="112"/>
      <c r="B76" s="113"/>
      <c r="C76" s="535"/>
      <c r="D76" s="11"/>
      <c r="E76" s="11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9" ht="18" customHeight="1" x14ac:dyDescent="0.2">
      <c r="A77" s="655" t="s">
        <v>490</v>
      </c>
      <c r="B77" s="663"/>
      <c r="C77" s="535" t="s">
        <v>166</v>
      </c>
      <c r="D77" s="36">
        <v>45</v>
      </c>
      <c r="E77" s="36">
        <v>145</v>
      </c>
      <c r="F77" s="36">
        <v>256</v>
      </c>
      <c r="G77" s="36">
        <v>226</v>
      </c>
      <c r="H77" s="36">
        <v>482</v>
      </c>
      <c r="I77" s="36">
        <v>288</v>
      </c>
      <c r="J77" s="36">
        <v>272</v>
      </c>
      <c r="K77" s="36">
        <v>560</v>
      </c>
      <c r="L77" s="36">
        <v>319</v>
      </c>
      <c r="M77" s="36">
        <v>321</v>
      </c>
      <c r="N77" s="36">
        <v>640</v>
      </c>
      <c r="O77" s="36">
        <v>863</v>
      </c>
      <c r="P77" s="36">
        <v>819</v>
      </c>
      <c r="Q77" s="36">
        <v>1682</v>
      </c>
      <c r="R77" s="36">
        <v>369</v>
      </c>
      <c r="S77" s="36">
        <v>356</v>
      </c>
      <c r="T77" s="36">
        <v>725</v>
      </c>
      <c r="U77" s="36">
        <v>42</v>
      </c>
      <c r="V77" s="36">
        <v>7</v>
      </c>
      <c r="W77" s="36">
        <v>3</v>
      </c>
      <c r="X77" s="36">
        <v>2</v>
      </c>
      <c r="Y77" s="36">
        <v>2</v>
      </c>
      <c r="Z77" s="36">
        <v>243</v>
      </c>
      <c r="AA77" s="36">
        <v>1</v>
      </c>
      <c r="AB77" s="36">
        <v>10</v>
      </c>
      <c r="AC77" s="36">
        <v>0</v>
      </c>
      <c r="AD77" s="36">
        <v>0</v>
      </c>
      <c r="AE77" s="36">
        <v>0</v>
      </c>
      <c r="AF77" s="36">
        <v>28</v>
      </c>
      <c r="AG77" s="36">
        <v>281</v>
      </c>
      <c r="AH77" s="36">
        <v>309</v>
      </c>
      <c r="AI77" s="36">
        <v>25</v>
      </c>
      <c r="AJ77" s="36">
        <v>12</v>
      </c>
      <c r="AK77" s="36">
        <v>28</v>
      </c>
      <c r="AL77" s="36">
        <v>40</v>
      </c>
    </row>
    <row r="78" spans="1:39" ht="18" customHeight="1" x14ac:dyDescent="0.2">
      <c r="A78" s="664"/>
      <c r="B78" s="663"/>
      <c r="C78" s="535" t="s">
        <v>167</v>
      </c>
      <c r="D78" s="36">
        <v>2</v>
      </c>
      <c r="E78" s="36">
        <v>6</v>
      </c>
      <c r="F78" s="36">
        <v>17</v>
      </c>
      <c r="G78" s="36">
        <v>13</v>
      </c>
      <c r="H78" s="36">
        <v>30</v>
      </c>
      <c r="I78" s="36">
        <v>14</v>
      </c>
      <c r="J78" s="36">
        <v>12</v>
      </c>
      <c r="K78" s="36">
        <v>26</v>
      </c>
      <c r="L78" s="36">
        <v>25</v>
      </c>
      <c r="M78" s="36">
        <v>21</v>
      </c>
      <c r="N78" s="36">
        <v>46</v>
      </c>
      <c r="O78" s="36">
        <v>56</v>
      </c>
      <c r="P78" s="36">
        <v>46</v>
      </c>
      <c r="Q78" s="36">
        <v>102</v>
      </c>
      <c r="R78" s="36">
        <v>17</v>
      </c>
      <c r="S78" s="36">
        <v>29</v>
      </c>
      <c r="T78" s="36">
        <v>46</v>
      </c>
      <c r="U78" s="36">
        <v>1</v>
      </c>
      <c r="V78" s="36">
        <v>2</v>
      </c>
      <c r="W78" s="36">
        <v>0</v>
      </c>
      <c r="X78" s="36">
        <v>0</v>
      </c>
      <c r="Y78" s="36">
        <v>0</v>
      </c>
      <c r="Z78" s="36">
        <v>6</v>
      </c>
      <c r="AA78" s="36">
        <v>0</v>
      </c>
      <c r="AB78" s="36">
        <v>2</v>
      </c>
      <c r="AC78" s="36">
        <v>0</v>
      </c>
      <c r="AD78" s="36">
        <v>0</v>
      </c>
      <c r="AE78" s="36">
        <v>0</v>
      </c>
      <c r="AF78" s="36">
        <v>3</v>
      </c>
      <c r="AG78" s="36">
        <v>8</v>
      </c>
      <c r="AH78" s="36">
        <v>11</v>
      </c>
      <c r="AI78" s="36">
        <v>0</v>
      </c>
      <c r="AJ78" s="36">
        <v>1</v>
      </c>
      <c r="AK78" s="36">
        <v>0</v>
      </c>
      <c r="AL78" s="36">
        <v>1</v>
      </c>
    </row>
    <row r="79" spans="1:39" ht="18" customHeight="1" x14ac:dyDescent="0.2">
      <c r="A79" s="664"/>
      <c r="B79" s="663"/>
      <c r="C79" s="535" t="s">
        <v>168</v>
      </c>
      <c r="D79" s="36">
        <v>338</v>
      </c>
      <c r="E79" s="36">
        <v>1888</v>
      </c>
      <c r="F79" s="36">
        <v>6101</v>
      </c>
      <c r="G79" s="36">
        <v>6053</v>
      </c>
      <c r="H79" s="36">
        <v>12154</v>
      </c>
      <c r="I79" s="36">
        <v>6813</v>
      </c>
      <c r="J79" s="36">
        <v>6743</v>
      </c>
      <c r="K79" s="36">
        <v>13556</v>
      </c>
      <c r="L79" s="36">
        <v>7362</v>
      </c>
      <c r="M79" s="36">
        <v>6886</v>
      </c>
      <c r="N79" s="36">
        <v>14248</v>
      </c>
      <c r="O79" s="36">
        <v>20276</v>
      </c>
      <c r="P79" s="36">
        <v>19682</v>
      </c>
      <c r="Q79" s="36">
        <v>39958</v>
      </c>
      <c r="R79" s="36">
        <v>7943</v>
      </c>
      <c r="S79" s="36">
        <v>7512</v>
      </c>
      <c r="T79" s="36">
        <v>15455</v>
      </c>
      <c r="U79" s="36">
        <v>316</v>
      </c>
      <c r="V79" s="36">
        <v>167</v>
      </c>
      <c r="W79" s="36">
        <v>61</v>
      </c>
      <c r="X79" s="36">
        <v>223</v>
      </c>
      <c r="Y79" s="36">
        <v>76</v>
      </c>
      <c r="Z79" s="36">
        <v>2939</v>
      </c>
      <c r="AA79" s="36">
        <v>212</v>
      </c>
      <c r="AB79" s="36">
        <v>6</v>
      </c>
      <c r="AC79" s="36">
        <v>0</v>
      </c>
      <c r="AD79" s="36">
        <v>7</v>
      </c>
      <c r="AE79" s="36">
        <v>27</v>
      </c>
      <c r="AF79" s="36">
        <v>298</v>
      </c>
      <c r="AG79" s="36">
        <v>3546</v>
      </c>
      <c r="AH79" s="36">
        <v>3844</v>
      </c>
      <c r="AI79" s="36">
        <v>511</v>
      </c>
      <c r="AJ79" s="36">
        <v>444</v>
      </c>
      <c r="AK79" s="36">
        <v>736</v>
      </c>
      <c r="AL79" s="36">
        <v>1180</v>
      </c>
    </row>
    <row r="80" spans="1:39" ht="18" customHeight="1" x14ac:dyDescent="0.2">
      <c r="A80" s="112"/>
      <c r="B80" s="113"/>
      <c r="C80" s="535"/>
      <c r="D80" s="11"/>
      <c r="E80" s="11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ht="18" customHeight="1" x14ac:dyDescent="0.2">
      <c r="A81" s="655" t="s">
        <v>598</v>
      </c>
      <c r="B81" s="656"/>
      <c r="C81" s="535" t="s">
        <v>166</v>
      </c>
      <c r="D81" s="36">
        <v>42</v>
      </c>
      <c r="E81" s="36">
        <v>130</v>
      </c>
      <c r="F81" s="36">
        <v>220</v>
      </c>
      <c r="G81" s="36">
        <v>193</v>
      </c>
      <c r="H81" s="36">
        <v>413</v>
      </c>
      <c r="I81" s="36">
        <v>264</v>
      </c>
      <c r="J81" s="36">
        <v>225</v>
      </c>
      <c r="K81" s="36">
        <v>489</v>
      </c>
      <c r="L81" s="36">
        <v>263</v>
      </c>
      <c r="M81" s="36">
        <v>259</v>
      </c>
      <c r="N81" s="36">
        <v>522</v>
      </c>
      <c r="O81" s="36">
        <v>747</v>
      </c>
      <c r="P81" s="36">
        <v>677</v>
      </c>
      <c r="Q81" s="36">
        <v>1424</v>
      </c>
      <c r="R81" s="36">
        <v>305</v>
      </c>
      <c r="S81" s="36">
        <v>310</v>
      </c>
      <c r="T81" s="36">
        <v>615</v>
      </c>
      <c r="U81" s="36">
        <v>39</v>
      </c>
      <c r="V81" s="36">
        <v>5</v>
      </c>
      <c r="W81" s="36">
        <v>2</v>
      </c>
      <c r="X81" s="36">
        <v>3</v>
      </c>
      <c r="Y81" s="36">
        <v>2</v>
      </c>
      <c r="Z81" s="36">
        <v>225</v>
      </c>
      <c r="AA81" s="36">
        <v>2</v>
      </c>
      <c r="AB81" s="36">
        <v>10</v>
      </c>
      <c r="AC81" s="36">
        <v>0</v>
      </c>
      <c r="AD81" s="36">
        <v>0</v>
      </c>
      <c r="AE81" s="36">
        <v>0</v>
      </c>
      <c r="AF81" s="36">
        <v>28</v>
      </c>
      <c r="AG81" s="36">
        <v>260</v>
      </c>
      <c r="AH81" s="36">
        <v>288</v>
      </c>
      <c r="AI81" s="36">
        <v>25</v>
      </c>
      <c r="AJ81" s="36">
        <v>12</v>
      </c>
      <c r="AK81" s="36">
        <v>27</v>
      </c>
      <c r="AL81" s="36">
        <v>39</v>
      </c>
    </row>
    <row r="82" spans="1:38" ht="18" customHeight="1" x14ac:dyDescent="0.2">
      <c r="A82" s="655"/>
      <c r="B82" s="656"/>
      <c r="C82" s="535" t="s">
        <v>167</v>
      </c>
      <c r="D82" s="36">
        <v>2</v>
      </c>
      <c r="E82" s="36">
        <v>6</v>
      </c>
      <c r="F82" s="36">
        <v>16</v>
      </c>
      <c r="G82" s="36">
        <v>14</v>
      </c>
      <c r="H82" s="36">
        <v>30</v>
      </c>
      <c r="I82" s="36">
        <v>19</v>
      </c>
      <c r="J82" s="36">
        <v>12</v>
      </c>
      <c r="K82" s="36">
        <v>31</v>
      </c>
      <c r="L82" s="36">
        <v>15</v>
      </c>
      <c r="M82" s="36">
        <v>17</v>
      </c>
      <c r="N82" s="36">
        <v>32</v>
      </c>
      <c r="O82" s="36">
        <v>50</v>
      </c>
      <c r="P82" s="36">
        <v>43</v>
      </c>
      <c r="Q82" s="36">
        <v>93</v>
      </c>
      <c r="R82" s="36">
        <v>27</v>
      </c>
      <c r="S82" s="36">
        <v>22</v>
      </c>
      <c r="T82" s="36">
        <v>49</v>
      </c>
      <c r="U82" s="36">
        <v>1</v>
      </c>
      <c r="V82" s="36">
        <v>2</v>
      </c>
      <c r="W82" s="36">
        <v>0</v>
      </c>
      <c r="X82" s="36">
        <v>0</v>
      </c>
      <c r="Y82" s="36">
        <v>0</v>
      </c>
      <c r="Z82" s="36">
        <v>6</v>
      </c>
      <c r="AA82" s="36">
        <v>0</v>
      </c>
      <c r="AB82" s="36">
        <v>2</v>
      </c>
      <c r="AC82" s="36">
        <v>0</v>
      </c>
      <c r="AD82" s="36">
        <v>0</v>
      </c>
      <c r="AE82" s="36">
        <v>0</v>
      </c>
      <c r="AF82" s="36">
        <v>3</v>
      </c>
      <c r="AG82" s="36">
        <v>8</v>
      </c>
      <c r="AH82" s="36">
        <v>11</v>
      </c>
      <c r="AI82" s="36">
        <v>0</v>
      </c>
      <c r="AJ82" s="36">
        <v>1</v>
      </c>
      <c r="AK82" s="36">
        <v>0</v>
      </c>
      <c r="AL82" s="36">
        <v>1</v>
      </c>
    </row>
    <row r="83" spans="1:38" ht="18" customHeight="1" x14ac:dyDescent="0.2">
      <c r="A83" s="655"/>
      <c r="B83" s="656"/>
      <c r="C83" s="295" t="s">
        <v>168</v>
      </c>
      <c r="D83" s="30">
        <v>322</v>
      </c>
      <c r="E83" s="30">
        <v>1797</v>
      </c>
      <c r="F83" s="30">
        <v>5676</v>
      </c>
      <c r="G83" s="30">
        <v>5619</v>
      </c>
      <c r="H83" s="30">
        <v>11295</v>
      </c>
      <c r="I83" s="30">
        <v>6004</v>
      </c>
      <c r="J83" s="30">
        <v>5943</v>
      </c>
      <c r="K83" s="30">
        <v>11947</v>
      </c>
      <c r="L83" s="30">
        <v>6670</v>
      </c>
      <c r="M83" s="30">
        <v>6580</v>
      </c>
      <c r="N83" s="30">
        <v>13250</v>
      </c>
      <c r="O83" s="30">
        <v>18350</v>
      </c>
      <c r="P83" s="30">
        <v>18142</v>
      </c>
      <c r="Q83" s="30">
        <v>36492</v>
      </c>
      <c r="R83" s="30">
        <v>7378</v>
      </c>
      <c r="S83" s="30">
        <v>6918</v>
      </c>
      <c r="T83" s="30">
        <v>14296</v>
      </c>
      <c r="U83" s="30">
        <v>303</v>
      </c>
      <c r="V83" s="30">
        <v>157</v>
      </c>
      <c r="W83" s="30">
        <v>61</v>
      </c>
      <c r="X83" s="30">
        <v>221</v>
      </c>
      <c r="Y83" s="30">
        <v>85</v>
      </c>
      <c r="Z83" s="30">
        <v>2894</v>
      </c>
      <c r="AA83" s="30">
        <v>211</v>
      </c>
      <c r="AB83" s="30">
        <v>5</v>
      </c>
      <c r="AC83" s="30">
        <v>0</v>
      </c>
      <c r="AD83" s="30">
        <v>12</v>
      </c>
      <c r="AE83" s="30">
        <v>28</v>
      </c>
      <c r="AF83" s="30">
        <v>279</v>
      </c>
      <c r="AG83" s="30">
        <v>3698</v>
      </c>
      <c r="AH83" s="30">
        <v>3977</v>
      </c>
      <c r="AI83" s="30">
        <v>515</v>
      </c>
      <c r="AJ83" s="30">
        <v>431</v>
      </c>
      <c r="AK83" s="30">
        <v>698</v>
      </c>
      <c r="AL83" s="30">
        <v>1129</v>
      </c>
    </row>
    <row r="84" spans="1:38" ht="18" customHeight="1" x14ac:dyDescent="0.2">
      <c r="A84" s="4"/>
      <c r="B84" s="4"/>
      <c r="C84" s="54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</row>
  </sheetData>
  <mergeCells count="40">
    <mergeCell ref="A73:B75"/>
    <mergeCell ref="A77:B79"/>
    <mergeCell ref="AA6:AA7"/>
    <mergeCell ref="B55:B56"/>
    <mergeCell ref="A63:D64"/>
    <mergeCell ref="A65:B67"/>
    <mergeCell ref="B26:B27"/>
    <mergeCell ref="B29:B30"/>
    <mergeCell ref="B36:B37"/>
    <mergeCell ref="A81:B83"/>
    <mergeCell ref="A69:B71"/>
    <mergeCell ref="A6:B6"/>
    <mergeCell ref="B58:B59"/>
    <mergeCell ref="A12:B12"/>
    <mergeCell ref="A13:B13"/>
    <mergeCell ref="A14:B14"/>
    <mergeCell ref="B17:B18"/>
    <mergeCell ref="A19:A57"/>
    <mergeCell ref="B43:B44"/>
    <mergeCell ref="B46:B47"/>
    <mergeCell ref="B49:B50"/>
    <mergeCell ref="B52:B53"/>
    <mergeCell ref="A11:B11"/>
    <mergeCell ref="B20:B21"/>
    <mergeCell ref="B23:B24"/>
    <mergeCell ref="A1:AK1"/>
    <mergeCell ref="A2:B2"/>
    <mergeCell ref="C3:C9"/>
    <mergeCell ref="D3:D9"/>
    <mergeCell ref="E3:E9"/>
    <mergeCell ref="H3:O3"/>
    <mergeCell ref="U3:AI3"/>
    <mergeCell ref="AJ3:AL3"/>
    <mergeCell ref="R4:T4"/>
    <mergeCell ref="AI4:AI9"/>
    <mergeCell ref="R5:T5"/>
    <mergeCell ref="V5:V8"/>
    <mergeCell ref="AK5:AK8"/>
    <mergeCell ref="AL5:AL8"/>
    <mergeCell ref="AC4:AC9"/>
  </mergeCells>
  <phoneticPr fontId="5"/>
  <dataValidations count="1">
    <dataValidation imeMode="off" allowBlank="1" showInputMessage="1" showErrorMessage="1" sqref="F80:AL80 D10:D62 E10:AL67 D81:AL84 D65:D67 D73:AL75 D77:AL79 F76:AL76 F69:AL72"/>
  </dataValidations>
  <printOptions horizontalCentered="1"/>
  <pageMargins left="0.39370078740157483" right="0.39370078740157483" top="0.59055118110236227" bottom="0.39370078740157483" header="0" footer="0.19685039370078741"/>
  <pageSetup paperSize="9" scale="56" firstPageNumber="4" fitToWidth="2" orientation="portrait" useFirstPageNumber="1" r:id="rId1"/>
  <headerFooter scaleWithDoc="0">
    <oddFooter>&amp;C&amp;"ＭＳ ゴシック,標準"&amp;8－ &amp;P －</oddFooter>
  </headerFooter>
  <colBreaks count="1" manualBreakCount="1">
    <brk id="16" max="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AU72"/>
  <sheetViews>
    <sheetView zoomScale="55" zoomScaleNormal="55" zoomScaleSheetLayoutView="55" zoomScalePageLayoutView="55" workbookViewId="0">
      <pane xSplit="3" ySplit="14" topLeftCell="D18" activePane="bottomRight" state="frozen"/>
      <selection activeCell="O27" sqref="O27"/>
      <selection pane="topRight" activeCell="O27" sqref="O27"/>
      <selection pane="bottomLeft" activeCell="O27" sqref="O27"/>
      <selection pane="bottomRight" activeCell="O27" sqref="O27"/>
    </sheetView>
  </sheetViews>
  <sheetFormatPr defaultColWidth="5.69921875" defaultRowHeight="18.75" x14ac:dyDescent="0.2"/>
  <cols>
    <col min="1" max="2" width="7.3984375" style="1" customWidth="1"/>
    <col min="3" max="3" width="9.69921875" style="1" customWidth="1"/>
    <col min="4" max="29" width="6.69921875" style="1" customWidth="1"/>
    <col min="30" max="35" width="6.09765625" style="1" customWidth="1"/>
    <col min="36" max="38" width="4.09765625" style="1" customWidth="1"/>
    <col min="39" max="41" width="7.69921875" style="1" customWidth="1"/>
    <col min="42" max="45" width="4.09765625" style="1" customWidth="1"/>
    <col min="46" max="46" width="6.19921875" style="1" customWidth="1"/>
    <col min="47" max="47" width="6.09765625" style="1" customWidth="1"/>
    <col min="48" max="16384" width="5.69921875" style="1"/>
  </cols>
  <sheetData>
    <row r="1" spans="1:47" ht="38.25" x14ac:dyDescent="0.2">
      <c r="A1" s="687" t="s">
        <v>169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687"/>
      <c r="AD1" s="687"/>
      <c r="AE1" s="687"/>
      <c r="AF1" s="687"/>
      <c r="AG1" s="687"/>
      <c r="AH1" s="687"/>
      <c r="AI1" s="687"/>
      <c r="AJ1" s="687"/>
      <c r="AK1" s="687"/>
      <c r="AL1" s="687"/>
      <c r="AM1" s="687"/>
      <c r="AN1" s="687"/>
      <c r="AO1" s="687"/>
      <c r="AP1" s="687"/>
      <c r="AQ1" s="687"/>
      <c r="AR1" s="687"/>
      <c r="AS1" s="687"/>
      <c r="AT1" s="687"/>
    </row>
    <row r="2" spans="1:47" ht="18.95" customHeight="1" x14ac:dyDescent="0.2">
      <c r="A2" s="632">
        <v>44682</v>
      </c>
      <c r="B2" s="63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7" ht="18.75" customHeight="1" x14ac:dyDescent="0.2">
      <c r="A3" s="3"/>
      <c r="B3" s="4"/>
      <c r="C3" s="633" t="s">
        <v>112</v>
      </c>
      <c r="D3" s="688" t="s">
        <v>170</v>
      </c>
      <c r="E3" s="633" t="s">
        <v>114</v>
      </c>
      <c r="F3" s="116"/>
      <c r="G3" s="117"/>
      <c r="H3" s="635" t="s">
        <v>171</v>
      </c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"/>
      <c r="Z3" s="7"/>
      <c r="AA3" s="3"/>
      <c r="AB3" s="4"/>
      <c r="AC3" s="4"/>
      <c r="AD3" s="637" t="s">
        <v>429</v>
      </c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40"/>
      <c r="AS3" s="690" t="s">
        <v>433</v>
      </c>
      <c r="AT3" s="635"/>
      <c r="AU3" s="691"/>
    </row>
    <row r="4" spans="1:47" ht="18.75" customHeight="1" x14ac:dyDescent="0.2">
      <c r="A4" s="8"/>
      <c r="B4" s="2"/>
      <c r="C4" s="634"/>
      <c r="D4" s="689"/>
      <c r="E4" s="634"/>
      <c r="F4" s="8"/>
      <c r="G4" s="2"/>
      <c r="H4" s="2"/>
      <c r="I4" s="8"/>
      <c r="J4" s="2"/>
      <c r="K4" s="2"/>
      <c r="L4" s="8"/>
      <c r="M4" s="2"/>
      <c r="N4" s="2"/>
      <c r="O4" s="8"/>
      <c r="P4" s="2"/>
      <c r="Q4" s="2"/>
      <c r="R4" s="3"/>
      <c r="S4" s="4"/>
      <c r="T4" s="118"/>
      <c r="U4" s="3"/>
      <c r="V4" s="4"/>
      <c r="W4" s="2"/>
      <c r="X4" s="8"/>
      <c r="Y4" s="2"/>
      <c r="Z4" s="9"/>
      <c r="AA4" s="657" t="s">
        <v>431</v>
      </c>
      <c r="AB4" s="642"/>
      <c r="AC4" s="643"/>
      <c r="AD4" s="672" t="s">
        <v>176</v>
      </c>
      <c r="AE4" s="672" t="s">
        <v>122</v>
      </c>
      <c r="AF4" s="672" t="s">
        <v>177</v>
      </c>
      <c r="AG4" s="681" t="s">
        <v>454</v>
      </c>
      <c r="AH4" s="681" t="s">
        <v>455</v>
      </c>
      <c r="AI4" s="672" t="s">
        <v>178</v>
      </c>
      <c r="AJ4" s="672" t="s">
        <v>179</v>
      </c>
      <c r="AK4" s="672" t="s">
        <v>180</v>
      </c>
      <c r="AL4" s="672" t="s">
        <v>181</v>
      </c>
      <c r="AM4" s="8"/>
      <c r="AN4" s="2"/>
      <c r="AO4" s="2"/>
      <c r="AP4" s="672" t="s">
        <v>182</v>
      </c>
      <c r="AQ4" s="672" t="s">
        <v>183</v>
      </c>
      <c r="AR4" s="674" t="s">
        <v>486</v>
      </c>
      <c r="AS4" s="672" t="s">
        <v>184</v>
      </c>
      <c r="AT4" s="693" t="s">
        <v>130</v>
      </c>
      <c r="AU4" s="11"/>
    </row>
    <row r="5" spans="1:47" ht="18.75" customHeight="1" x14ac:dyDescent="0.2">
      <c r="A5" s="8"/>
      <c r="B5" s="2"/>
      <c r="C5" s="634"/>
      <c r="D5" s="689"/>
      <c r="E5" s="634"/>
      <c r="F5" s="12"/>
      <c r="G5" s="13" t="s">
        <v>172</v>
      </c>
      <c r="H5" s="14"/>
      <c r="I5" s="12"/>
      <c r="J5" s="13" t="s">
        <v>173</v>
      </c>
      <c r="K5" s="14"/>
      <c r="L5" s="12"/>
      <c r="M5" s="13" t="s">
        <v>174</v>
      </c>
      <c r="N5" s="14"/>
      <c r="O5" s="12"/>
      <c r="P5" s="13" t="s">
        <v>117</v>
      </c>
      <c r="Q5" s="14"/>
      <c r="R5" s="12"/>
      <c r="S5" s="13" t="s">
        <v>118</v>
      </c>
      <c r="T5" s="119"/>
      <c r="U5" s="12"/>
      <c r="V5" s="13" t="s">
        <v>119</v>
      </c>
      <c r="W5" s="14"/>
      <c r="X5" s="537"/>
      <c r="Y5" s="13" t="s">
        <v>120</v>
      </c>
      <c r="Z5" s="538"/>
      <c r="AA5" s="692" t="s">
        <v>596</v>
      </c>
      <c r="AB5" s="648"/>
      <c r="AC5" s="649"/>
      <c r="AD5" s="650"/>
      <c r="AE5" s="650"/>
      <c r="AF5" s="650"/>
      <c r="AG5" s="682"/>
      <c r="AH5" s="682"/>
      <c r="AI5" s="650"/>
      <c r="AJ5" s="650"/>
      <c r="AK5" s="650"/>
      <c r="AL5" s="650"/>
      <c r="AM5" s="537"/>
      <c r="AN5" s="13" t="s">
        <v>120</v>
      </c>
      <c r="AO5" s="539"/>
      <c r="AP5" s="650"/>
      <c r="AQ5" s="650"/>
      <c r="AR5" s="675"/>
      <c r="AS5" s="650"/>
      <c r="AT5" s="694"/>
      <c r="AU5" s="651" t="s">
        <v>131</v>
      </c>
    </row>
    <row r="6" spans="1:47" ht="18.75" customHeight="1" x14ac:dyDescent="0.2">
      <c r="A6" s="657" t="s">
        <v>434</v>
      </c>
      <c r="B6" s="658"/>
      <c r="C6" s="634"/>
      <c r="D6" s="689"/>
      <c r="E6" s="634"/>
      <c r="F6" s="15"/>
      <c r="G6" s="16"/>
      <c r="H6" s="16"/>
      <c r="I6" s="15"/>
      <c r="J6" s="16"/>
      <c r="K6" s="16"/>
      <c r="L6" s="15"/>
      <c r="M6" s="16"/>
      <c r="N6" s="16"/>
      <c r="O6" s="15"/>
      <c r="P6" s="16"/>
      <c r="Q6" s="16"/>
      <c r="R6" s="15"/>
      <c r="S6" s="16"/>
      <c r="T6" s="17"/>
      <c r="U6" s="15"/>
      <c r="V6" s="16"/>
      <c r="W6" s="16"/>
      <c r="X6" s="15"/>
      <c r="Y6" s="16"/>
      <c r="Z6" s="17"/>
      <c r="AA6" s="15"/>
      <c r="AB6" s="16"/>
      <c r="AC6" s="16"/>
      <c r="AD6" s="650"/>
      <c r="AE6" s="650"/>
      <c r="AF6" s="650"/>
      <c r="AG6" s="682"/>
      <c r="AH6" s="682"/>
      <c r="AI6" s="650"/>
      <c r="AJ6" s="650"/>
      <c r="AK6" s="650"/>
      <c r="AL6" s="650"/>
      <c r="AM6" s="15"/>
      <c r="AN6" s="16"/>
      <c r="AO6" s="16"/>
      <c r="AP6" s="650"/>
      <c r="AQ6" s="650"/>
      <c r="AR6" s="675"/>
      <c r="AS6" s="650"/>
      <c r="AT6" s="694"/>
      <c r="AU6" s="634"/>
    </row>
    <row r="7" spans="1:47" ht="18.75" customHeight="1" x14ac:dyDescent="0.2">
      <c r="A7" s="8"/>
      <c r="B7" s="2"/>
      <c r="C7" s="634"/>
      <c r="D7" s="689"/>
      <c r="E7" s="63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10"/>
      <c r="V7" s="395"/>
      <c r="W7" s="404"/>
      <c r="X7" s="8"/>
      <c r="Y7" s="10"/>
      <c r="Z7" s="10"/>
      <c r="AA7" s="8"/>
      <c r="AB7" s="8"/>
      <c r="AC7" s="8"/>
      <c r="AD7" s="650"/>
      <c r="AE7" s="650"/>
      <c r="AF7" s="650"/>
      <c r="AG7" s="682"/>
      <c r="AH7" s="682"/>
      <c r="AI7" s="650"/>
      <c r="AJ7" s="650"/>
      <c r="AK7" s="650"/>
      <c r="AL7" s="650"/>
      <c r="AM7" s="8"/>
      <c r="AN7" s="8"/>
      <c r="AO7" s="8"/>
      <c r="AP7" s="650"/>
      <c r="AQ7" s="650"/>
      <c r="AR7" s="675"/>
      <c r="AS7" s="650"/>
      <c r="AT7" s="694"/>
      <c r="AU7" s="634"/>
    </row>
    <row r="8" spans="1:47" ht="18.75" customHeight="1" x14ac:dyDescent="0.2">
      <c r="A8" s="8"/>
      <c r="B8" s="2"/>
      <c r="C8" s="634"/>
      <c r="D8" s="689"/>
      <c r="E8" s="634"/>
      <c r="F8" s="537" t="s">
        <v>138</v>
      </c>
      <c r="G8" s="537" t="s">
        <v>139</v>
      </c>
      <c r="H8" s="537" t="s">
        <v>1</v>
      </c>
      <c r="I8" s="537" t="s">
        <v>138</v>
      </c>
      <c r="J8" s="537" t="s">
        <v>139</v>
      </c>
      <c r="K8" s="537" t="s">
        <v>1</v>
      </c>
      <c r="L8" s="537" t="s">
        <v>138</v>
      </c>
      <c r="M8" s="537" t="s">
        <v>139</v>
      </c>
      <c r="N8" s="537" t="s">
        <v>1</v>
      </c>
      <c r="O8" s="537" t="s">
        <v>138</v>
      </c>
      <c r="P8" s="537" t="s">
        <v>139</v>
      </c>
      <c r="Q8" s="537" t="s">
        <v>1</v>
      </c>
      <c r="R8" s="537" t="s">
        <v>138</v>
      </c>
      <c r="S8" s="537" t="s">
        <v>139</v>
      </c>
      <c r="T8" s="535" t="s">
        <v>1</v>
      </c>
      <c r="U8" s="535" t="s">
        <v>138</v>
      </c>
      <c r="V8" s="396" t="s">
        <v>139</v>
      </c>
      <c r="W8" s="538" t="s">
        <v>1</v>
      </c>
      <c r="X8" s="537" t="s">
        <v>138</v>
      </c>
      <c r="Y8" s="535" t="s">
        <v>139</v>
      </c>
      <c r="Z8" s="535" t="s">
        <v>1</v>
      </c>
      <c r="AA8" s="537" t="s">
        <v>138</v>
      </c>
      <c r="AB8" s="537" t="s">
        <v>139</v>
      </c>
      <c r="AC8" s="537" t="s">
        <v>1</v>
      </c>
      <c r="AD8" s="650"/>
      <c r="AE8" s="650"/>
      <c r="AF8" s="650"/>
      <c r="AG8" s="682"/>
      <c r="AH8" s="682"/>
      <c r="AI8" s="650"/>
      <c r="AJ8" s="650"/>
      <c r="AK8" s="650"/>
      <c r="AL8" s="650"/>
      <c r="AM8" s="537" t="s">
        <v>138</v>
      </c>
      <c r="AN8" s="537" t="s">
        <v>139</v>
      </c>
      <c r="AO8" s="537" t="s">
        <v>1</v>
      </c>
      <c r="AP8" s="650"/>
      <c r="AQ8" s="650"/>
      <c r="AR8" s="675"/>
      <c r="AS8" s="650"/>
      <c r="AT8" s="694"/>
      <c r="AU8" s="634"/>
    </row>
    <row r="9" spans="1:47" ht="18.75" customHeight="1" x14ac:dyDescent="0.2">
      <c r="A9" s="8"/>
      <c r="B9" s="2"/>
      <c r="C9" s="634"/>
      <c r="D9" s="689"/>
      <c r="E9" s="63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8"/>
      <c r="U9" s="11"/>
      <c r="V9" s="397"/>
      <c r="W9" s="9"/>
      <c r="X9" s="8"/>
      <c r="Y9" s="11"/>
      <c r="Z9" s="11"/>
      <c r="AA9" s="8"/>
      <c r="AB9" s="8"/>
      <c r="AC9" s="8"/>
      <c r="AD9" s="673"/>
      <c r="AE9" s="673"/>
      <c r="AF9" s="673"/>
      <c r="AG9" s="683"/>
      <c r="AH9" s="683"/>
      <c r="AI9" s="673"/>
      <c r="AJ9" s="673"/>
      <c r="AK9" s="673"/>
      <c r="AL9" s="673"/>
      <c r="AM9" s="8"/>
      <c r="AN9" s="8"/>
      <c r="AO9" s="8"/>
      <c r="AP9" s="673"/>
      <c r="AQ9" s="673"/>
      <c r="AR9" s="676"/>
      <c r="AS9" s="673"/>
      <c r="AT9" s="695"/>
      <c r="AU9" s="11"/>
    </row>
    <row r="10" spans="1:47" ht="18.75" customHeight="1" x14ac:dyDescent="0.2">
      <c r="A10" s="3"/>
      <c r="B10" s="4"/>
      <c r="C10" s="120"/>
      <c r="D10" s="20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399"/>
      <c r="W10" s="385"/>
      <c r="X10" s="23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2"/>
      <c r="AQ10" s="22"/>
      <c r="AR10" s="22"/>
      <c r="AS10" s="21"/>
      <c r="AT10" s="22"/>
      <c r="AU10" s="22"/>
    </row>
    <row r="11" spans="1:47" ht="18.75" customHeight="1" x14ac:dyDescent="0.2">
      <c r="A11" s="660" t="s">
        <v>425</v>
      </c>
      <c r="B11" s="661"/>
      <c r="C11" s="24"/>
      <c r="D11" s="25">
        <f t="shared" ref="D11:AU11" si="0">SUM(D12:D13)</f>
        <v>297</v>
      </c>
      <c r="E11" s="25">
        <f t="shared" si="0"/>
        <v>1338</v>
      </c>
      <c r="F11" s="25">
        <f t="shared" si="0"/>
        <v>746</v>
      </c>
      <c r="G11" s="25">
        <f t="shared" si="0"/>
        <v>627</v>
      </c>
      <c r="H11" s="25">
        <f t="shared" si="0"/>
        <v>1373</v>
      </c>
      <c r="I11" s="25">
        <f t="shared" si="0"/>
        <v>1826</v>
      </c>
      <c r="J11" s="25">
        <f t="shared" si="0"/>
        <v>1692</v>
      </c>
      <c r="K11" s="25">
        <f t="shared" si="0"/>
        <v>3518</v>
      </c>
      <c r="L11" s="25">
        <f t="shared" si="0"/>
        <v>2188</v>
      </c>
      <c r="M11" s="25">
        <f t="shared" si="0"/>
        <v>1977</v>
      </c>
      <c r="N11" s="25">
        <f t="shared" si="0"/>
        <v>4165</v>
      </c>
      <c r="O11" s="25">
        <f t="shared" si="0"/>
        <v>4564</v>
      </c>
      <c r="P11" s="25">
        <f t="shared" si="0"/>
        <v>4414</v>
      </c>
      <c r="Q11" s="25">
        <f t="shared" si="0"/>
        <v>8978</v>
      </c>
      <c r="R11" s="25">
        <f t="shared" si="0"/>
        <v>4680</v>
      </c>
      <c r="S11" s="25">
        <f t="shared" si="0"/>
        <v>4529</v>
      </c>
      <c r="T11" s="25">
        <f t="shared" si="0"/>
        <v>9209</v>
      </c>
      <c r="U11" s="25">
        <f t="shared" si="0"/>
        <v>4780</v>
      </c>
      <c r="V11" s="400">
        <f t="shared" si="0"/>
        <v>4555</v>
      </c>
      <c r="W11" s="25">
        <f t="shared" si="0"/>
        <v>9335</v>
      </c>
      <c r="X11" s="25">
        <f t="shared" si="0"/>
        <v>18784</v>
      </c>
      <c r="Y11" s="25">
        <f t="shared" si="0"/>
        <v>17794</v>
      </c>
      <c r="Z11" s="25">
        <f t="shared" si="0"/>
        <v>36578</v>
      </c>
      <c r="AA11" s="25">
        <f t="shared" si="0"/>
        <v>4536</v>
      </c>
      <c r="AB11" s="25">
        <f t="shared" si="0"/>
        <v>4569</v>
      </c>
      <c r="AC11" s="25">
        <f t="shared" si="0"/>
        <v>9105</v>
      </c>
      <c r="AD11" s="25">
        <f t="shared" si="0"/>
        <v>282</v>
      </c>
      <c r="AE11" s="25">
        <f t="shared" si="0"/>
        <v>174</v>
      </c>
      <c r="AF11" s="25">
        <f t="shared" si="0"/>
        <v>52</v>
      </c>
      <c r="AG11" s="25">
        <f t="shared" si="0"/>
        <v>393</v>
      </c>
      <c r="AH11" s="25">
        <f t="shared" si="0"/>
        <v>202</v>
      </c>
      <c r="AI11" s="25">
        <f t="shared" si="0"/>
        <v>4838</v>
      </c>
      <c r="AJ11" s="25">
        <f t="shared" si="0"/>
        <v>11</v>
      </c>
      <c r="AK11" s="25">
        <f t="shared" si="0"/>
        <v>107</v>
      </c>
      <c r="AL11" s="25">
        <f t="shared" si="0"/>
        <v>92</v>
      </c>
      <c r="AM11" s="25">
        <f t="shared" si="0"/>
        <v>330</v>
      </c>
      <c r="AN11" s="25">
        <f t="shared" si="0"/>
        <v>5821</v>
      </c>
      <c r="AO11" s="25">
        <f t="shared" si="0"/>
        <v>6151</v>
      </c>
      <c r="AP11" s="25">
        <f t="shared" si="0"/>
        <v>18</v>
      </c>
      <c r="AQ11" s="25">
        <f t="shared" si="0"/>
        <v>91</v>
      </c>
      <c r="AR11" s="25">
        <f t="shared" si="0"/>
        <v>351</v>
      </c>
      <c r="AS11" s="25">
        <f t="shared" si="0"/>
        <v>365</v>
      </c>
      <c r="AT11" s="121">
        <f t="shared" si="0"/>
        <v>1288</v>
      </c>
      <c r="AU11" s="25">
        <f t="shared" si="0"/>
        <v>1653</v>
      </c>
    </row>
    <row r="12" spans="1:47" ht="18.75" customHeight="1" x14ac:dyDescent="0.2">
      <c r="A12" s="660" t="s">
        <v>435</v>
      </c>
      <c r="B12" s="661"/>
      <c r="C12" s="24"/>
      <c r="D12" s="25">
        <f>D16+D19+D22+D25+D28+D31+D34+D37+D40+D43+D46+D49+D52+D55</f>
        <v>20</v>
      </c>
      <c r="E12" s="25">
        <f t="shared" ref="E12:AU12" si="1">E16+E19+E22+E25+E28+E31+E34+E37+E40+E43+E46+E49+E52+E55</f>
        <v>77</v>
      </c>
      <c r="F12" s="25">
        <f t="shared" si="1"/>
        <v>31</v>
      </c>
      <c r="G12" s="25">
        <f t="shared" si="1"/>
        <v>26</v>
      </c>
      <c r="H12" s="25">
        <f t="shared" si="1"/>
        <v>57</v>
      </c>
      <c r="I12" s="25">
        <f t="shared" si="1"/>
        <v>124</v>
      </c>
      <c r="J12" s="25">
        <f t="shared" si="1"/>
        <v>93</v>
      </c>
      <c r="K12" s="25">
        <f t="shared" si="1"/>
        <v>217</v>
      </c>
      <c r="L12" s="25">
        <f t="shared" si="1"/>
        <v>159</v>
      </c>
      <c r="M12" s="25">
        <f t="shared" si="1"/>
        <v>136</v>
      </c>
      <c r="N12" s="25">
        <f t="shared" si="1"/>
        <v>295</v>
      </c>
      <c r="O12" s="25">
        <f t="shared" si="1"/>
        <v>192</v>
      </c>
      <c r="P12" s="25">
        <f t="shared" si="1"/>
        <v>201</v>
      </c>
      <c r="Q12" s="25">
        <f t="shared" si="1"/>
        <v>393</v>
      </c>
      <c r="R12" s="25">
        <f t="shared" si="1"/>
        <v>224</v>
      </c>
      <c r="S12" s="25">
        <f t="shared" si="1"/>
        <v>204</v>
      </c>
      <c r="T12" s="25">
        <f t="shared" si="1"/>
        <v>428</v>
      </c>
      <c r="U12" s="25">
        <f t="shared" si="1"/>
        <v>227</v>
      </c>
      <c r="V12" s="400">
        <f t="shared" si="1"/>
        <v>231</v>
      </c>
      <c r="W12" s="25">
        <f t="shared" si="1"/>
        <v>458</v>
      </c>
      <c r="X12" s="25">
        <f t="shared" si="1"/>
        <v>957</v>
      </c>
      <c r="Y12" s="25">
        <f t="shared" si="1"/>
        <v>891</v>
      </c>
      <c r="Z12" s="25">
        <f t="shared" si="1"/>
        <v>1848</v>
      </c>
      <c r="AA12" s="25">
        <f t="shared" si="1"/>
        <v>230</v>
      </c>
      <c r="AB12" s="25">
        <f t="shared" si="1"/>
        <v>237</v>
      </c>
      <c r="AC12" s="25">
        <f t="shared" si="1"/>
        <v>467</v>
      </c>
      <c r="AD12" s="25">
        <f t="shared" si="1"/>
        <v>18</v>
      </c>
      <c r="AE12" s="25">
        <f t="shared" si="1"/>
        <v>13</v>
      </c>
      <c r="AF12" s="25">
        <f t="shared" si="1"/>
        <v>3</v>
      </c>
      <c r="AG12" s="25">
        <f t="shared" si="1"/>
        <v>9</v>
      </c>
      <c r="AH12" s="25">
        <f t="shared" si="1"/>
        <v>6</v>
      </c>
      <c r="AI12" s="25">
        <f t="shared" si="1"/>
        <v>282</v>
      </c>
      <c r="AJ12" s="25">
        <f t="shared" si="1"/>
        <v>0</v>
      </c>
      <c r="AK12" s="25">
        <f t="shared" si="1"/>
        <v>2</v>
      </c>
      <c r="AL12" s="25">
        <f t="shared" si="1"/>
        <v>0</v>
      </c>
      <c r="AM12" s="25">
        <f t="shared" si="1"/>
        <v>34</v>
      </c>
      <c r="AN12" s="25">
        <f t="shared" si="1"/>
        <v>299</v>
      </c>
      <c r="AO12" s="25">
        <f t="shared" si="1"/>
        <v>333</v>
      </c>
      <c r="AP12" s="25">
        <f t="shared" si="1"/>
        <v>4</v>
      </c>
      <c r="AQ12" s="25">
        <f t="shared" si="1"/>
        <v>4</v>
      </c>
      <c r="AR12" s="25">
        <f t="shared" si="1"/>
        <v>36</v>
      </c>
      <c r="AS12" s="25">
        <f t="shared" si="1"/>
        <v>19</v>
      </c>
      <c r="AT12" s="25">
        <f t="shared" si="1"/>
        <v>65</v>
      </c>
      <c r="AU12" s="25">
        <f t="shared" si="1"/>
        <v>84</v>
      </c>
    </row>
    <row r="13" spans="1:47" ht="18.75" customHeight="1" x14ac:dyDescent="0.2">
      <c r="A13" s="660" t="s">
        <v>147</v>
      </c>
      <c r="B13" s="661"/>
      <c r="C13" s="24"/>
      <c r="D13" s="25">
        <f>D17+D20+D23+D26+D29+D32+D35+D38+D41+D44+D47+D50+D53+D56</f>
        <v>277</v>
      </c>
      <c r="E13" s="25">
        <f t="shared" ref="E13:AU13" si="2">E17+E20+E23+E26+E29+E32+E35+E38+E41+E44+E47+E50+E53+E56</f>
        <v>1261</v>
      </c>
      <c r="F13" s="25">
        <f>F17+F20+F23+F26+F29+F32+F35+F38+F41+F44+F47+F50+F53+F56</f>
        <v>715</v>
      </c>
      <c r="G13" s="25">
        <f t="shared" si="2"/>
        <v>601</v>
      </c>
      <c r="H13" s="25">
        <f t="shared" si="2"/>
        <v>1316</v>
      </c>
      <c r="I13" s="25">
        <f t="shared" si="2"/>
        <v>1702</v>
      </c>
      <c r="J13" s="25">
        <f t="shared" si="2"/>
        <v>1599</v>
      </c>
      <c r="K13" s="25">
        <f t="shared" si="2"/>
        <v>3301</v>
      </c>
      <c r="L13" s="25">
        <f t="shared" si="2"/>
        <v>2029</v>
      </c>
      <c r="M13" s="25">
        <f t="shared" si="2"/>
        <v>1841</v>
      </c>
      <c r="N13" s="25">
        <f t="shared" si="2"/>
        <v>3870</v>
      </c>
      <c r="O13" s="25">
        <f t="shared" si="2"/>
        <v>4372</v>
      </c>
      <c r="P13" s="25">
        <f t="shared" si="2"/>
        <v>4213</v>
      </c>
      <c r="Q13" s="25">
        <f t="shared" si="2"/>
        <v>8585</v>
      </c>
      <c r="R13" s="25">
        <f t="shared" si="2"/>
        <v>4456</v>
      </c>
      <c r="S13" s="25">
        <f t="shared" si="2"/>
        <v>4325</v>
      </c>
      <c r="T13" s="25">
        <f t="shared" si="2"/>
        <v>8781</v>
      </c>
      <c r="U13" s="25">
        <f t="shared" si="2"/>
        <v>4553</v>
      </c>
      <c r="V13" s="400">
        <f t="shared" si="2"/>
        <v>4324</v>
      </c>
      <c r="W13" s="25">
        <f t="shared" si="2"/>
        <v>8877</v>
      </c>
      <c r="X13" s="25">
        <f t="shared" si="2"/>
        <v>17827</v>
      </c>
      <c r="Y13" s="25">
        <f t="shared" si="2"/>
        <v>16903</v>
      </c>
      <c r="Z13" s="25">
        <f t="shared" si="2"/>
        <v>34730</v>
      </c>
      <c r="AA13" s="25">
        <f t="shared" si="2"/>
        <v>4306</v>
      </c>
      <c r="AB13" s="25">
        <f t="shared" si="2"/>
        <v>4332</v>
      </c>
      <c r="AC13" s="25">
        <f t="shared" si="2"/>
        <v>8638</v>
      </c>
      <c r="AD13" s="25">
        <f t="shared" si="2"/>
        <v>264</v>
      </c>
      <c r="AE13" s="25">
        <f t="shared" si="2"/>
        <v>161</v>
      </c>
      <c r="AF13" s="25">
        <f t="shared" si="2"/>
        <v>49</v>
      </c>
      <c r="AG13" s="25">
        <f t="shared" si="2"/>
        <v>384</v>
      </c>
      <c r="AH13" s="25">
        <f t="shared" si="2"/>
        <v>196</v>
      </c>
      <c r="AI13" s="25">
        <f t="shared" si="2"/>
        <v>4556</v>
      </c>
      <c r="AJ13" s="25">
        <f t="shared" si="2"/>
        <v>11</v>
      </c>
      <c r="AK13" s="25">
        <f t="shared" si="2"/>
        <v>105</v>
      </c>
      <c r="AL13" s="25">
        <f t="shared" si="2"/>
        <v>92</v>
      </c>
      <c r="AM13" s="25">
        <f t="shared" si="2"/>
        <v>296</v>
      </c>
      <c r="AN13" s="25">
        <f t="shared" si="2"/>
        <v>5522</v>
      </c>
      <c r="AO13" s="25">
        <f t="shared" si="2"/>
        <v>5818</v>
      </c>
      <c r="AP13" s="25">
        <f t="shared" si="2"/>
        <v>14</v>
      </c>
      <c r="AQ13" s="25">
        <f t="shared" si="2"/>
        <v>87</v>
      </c>
      <c r="AR13" s="25">
        <f t="shared" si="2"/>
        <v>315</v>
      </c>
      <c r="AS13" s="25">
        <f t="shared" si="2"/>
        <v>346</v>
      </c>
      <c r="AT13" s="25">
        <f t="shared" si="2"/>
        <v>1223</v>
      </c>
      <c r="AU13" s="25">
        <f t="shared" si="2"/>
        <v>1569</v>
      </c>
    </row>
    <row r="14" spans="1:47" ht="18.75" customHeight="1" x14ac:dyDescent="0.2">
      <c r="A14" s="15"/>
      <c r="B14" s="16"/>
      <c r="C14" s="27"/>
      <c r="D14" s="28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402"/>
      <c r="W14" s="386"/>
      <c r="X14" s="31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1"/>
      <c r="AJ14" s="31"/>
      <c r="AK14" s="31"/>
      <c r="AL14" s="31"/>
      <c r="AM14" s="31"/>
      <c r="AN14" s="31"/>
      <c r="AO14" s="31"/>
      <c r="AP14" s="30"/>
      <c r="AQ14" s="30"/>
      <c r="AR14" s="30"/>
      <c r="AS14" s="29"/>
      <c r="AT14" s="30"/>
      <c r="AU14" s="30"/>
    </row>
    <row r="15" spans="1:47" ht="18.75" customHeight="1" x14ac:dyDescent="0.2">
      <c r="A15" s="32"/>
      <c r="B15" s="8"/>
      <c r="C15" s="294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6"/>
      <c r="V15" s="37"/>
      <c r="W15" s="49"/>
      <c r="X15" s="33"/>
      <c r="Y15" s="22"/>
      <c r="Z15" s="3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33"/>
      <c r="AP15" s="22"/>
      <c r="AQ15" s="22"/>
      <c r="AR15" s="22"/>
      <c r="AS15" s="22"/>
      <c r="AT15" s="22"/>
      <c r="AU15" s="36"/>
    </row>
    <row r="16" spans="1:47" ht="18.75" customHeight="1" x14ac:dyDescent="0.45">
      <c r="A16" s="35"/>
      <c r="B16" s="659" t="s">
        <v>148</v>
      </c>
      <c r="C16" s="294" t="s">
        <v>149</v>
      </c>
      <c r="D16" s="983">
        <v>1</v>
      </c>
      <c r="E16" s="983">
        <v>3</v>
      </c>
      <c r="F16" s="983">
        <v>0</v>
      </c>
      <c r="G16" s="983">
        <v>1</v>
      </c>
      <c r="H16" s="33">
        <v>1</v>
      </c>
      <c r="I16" s="983">
        <v>2</v>
      </c>
      <c r="J16" s="983">
        <v>2</v>
      </c>
      <c r="K16" s="33">
        <v>4</v>
      </c>
      <c r="L16" s="983">
        <v>4</v>
      </c>
      <c r="M16" s="983">
        <v>1</v>
      </c>
      <c r="N16" s="33">
        <v>5</v>
      </c>
      <c r="O16" s="983">
        <v>2</v>
      </c>
      <c r="P16" s="983">
        <v>6</v>
      </c>
      <c r="Q16" s="33">
        <v>8</v>
      </c>
      <c r="R16" s="983">
        <v>2</v>
      </c>
      <c r="S16" s="983">
        <v>4</v>
      </c>
      <c r="T16" s="33">
        <v>6</v>
      </c>
      <c r="U16" s="984">
        <v>4</v>
      </c>
      <c r="V16" s="985">
        <v>3</v>
      </c>
      <c r="W16" s="49">
        <v>7</v>
      </c>
      <c r="X16" s="33">
        <v>14</v>
      </c>
      <c r="Y16" s="36">
        <v>17</v>
      </c>
      <c r="Z16" s="33">
        <v>31</v>
      </c>
      <c r="AA16" s="984">
        <v>6</v>
      </c>
      <c r="AB16" s="984">
        <v>2</v>
      </c>
      <c r="AC16" s="36">
        <v>8</v>
      </c>
      <c r="AD16" s="984">
        <v>1</v>
      </c>
      <c r="AE16" s="36">
        <v>1</v>
      </c>
      <c r="AF16" s="36">
        <v>0</v>
      </c>
      <c r="AG16" s="36">
        <v>0</v>
      </c>
      <c r="AH16" s="36">
        <v>0</v>
      </c>
      <c r="AI16" s="984">
        <v>7</v>
      </c>
      <c r="AJ16" s="36">
        <v>0</v>
      </c>
      <c r="AK16" s="36">
        <v>0</v>
      </c>
      <c r="AL16" s="36">
        <v>0</v>
      </c>
      <c r="AM16" s="984">
        <v>0</v>
      </c>
      <c r="AN16" s="984">
        <v>9</v>
      </c>
      <c r="AO16" s="33">
        <v>9</v>
      </c>
      <c r="AP16" s="984">
        <v>0</v>
      </c>
      <c r="AQ16" s="984">
        <v>0</v>
      </c>
      <c r="AR16" s="984">
        <v>0</v>
      </c>
      <c r="AS16" s="984">
        <v>0</v>
      </c>
      <c r="AT16" s="984">
        <v>4</v>
      </c>
      <c r="AU16" s="984">
        <v>4</v>
      </c>
    </row>
    <row r="17" spans="1:47" ht="18.75" customHeight="1" x14ac:dyDescent="0.45">
      <c r="A17" s="35"/>
      <c r="B17" s="659"/>
      <c r="C17" s="294" t="s">
        <v>150</v>
      </c>
      <c r="D17" s="983">
        <v>5</v>
      </c>
      <c r="E17" s="983">
        <v>18</v>
      </c>
      <c r="F17" s="983">
        <v>9</v>
      </c>
      <c r="G17" s="983">
        <v>3</v>
      </c>
      <c r="H17" s="33">
        <v>12</v>
      </c>
      <c r="I17" s="983">
        <v>13</v>
      </c>
      <c r="J17" s="983">
        <v>12</v>
      </c>
      <c r="K17" s="33">
        <v>25</v>
      </c>
      <c r="L17" s="983">
        <v>21</v>
      </c>
      <c r="M17" s="983">
        <v>25</v>
      </c>
      <c r="N17" s="33">
        <v>46</v>
      </c>
      <c r="O17" s="983">
        <v>42</v>
      </c>
      <c r="P17" s="983">
        <v>47</v>
      </c>
      <c r="Q17" s="33">
        <v>89</v>
      </c>
      <c r="R17" s="983">
        <v>43</v>
      </c>
      <c r="S17" s="983">
        <v>57</v>
      </c>
      <c r="T17" s="33">
        <v>100</v>
      </c>
      <c r="U17" s="984">
        <v>43</v>
      </c>
      <c r="V17" s="985">
        <v>57</v>
      </c>
      <c r="W17" s="49">
        <v>100</v>
      </c>
      <c r="X17" s="33">
        <v>171</v>
      </c>
      <c r="Y17" s="36">
        <v>201</v>
      </c>
      <c r="Z17" s="33">
        <v>372</v>
      </c>
      <c r="AA17" s="984">
        <v>42</v>
      </c>
      <c r="AB17" s="984">
        <v>56</v>
      </c>
      <c r="AC17" s="36">
        <v>98</v>
      </c>
      <c r="AD17" s="984">
        <v>5</v>
      </c>
      <c r="AE17" s="36">
        <v>2</v>
      </c>
      <c r="AF17" s="984">
        <v>0</v>
      </c>
      <c r="AG17" s="36">
        <v>4</v>
      </c>
      <c r="AH17" s="36">
        <v>2</v>
      </c>
      <c r="AI17" s="984">
        <v>41</v>
      </c>
      <c r="AJ17" s="36">
        <v>0</v>
      </c>
      <c r="AK17" s="36">
        <v>2</v>
      </c>
      <c r="AL17" s="984">
        <v>0</v>
      </c>
      <c r="AM17" s="984">
        <v>4</v>
      </c>
      <c r="AN17" s="984">
        <v>52</v>
      </c>
      <c r="AO17" s="33">
        <v>56</v>
      </c>
      <c r="AP17" s="984">
        <v>0</v>
      </c>
      <c r="AQ17" s="984">
        <v>3</v>
      </c>
      <c r="AR17" s="984">
        <v>4</v>
      </c>
      <c r="AS17" s="984">
        <v>4</v>
      </c>
      <c r="AT17" s="984">
        <v>20</v>
      </c>
      <c r="AU17" s="984">
        <v>24</v>
      </c>
    </row>
    <row r="18" spans="1:47" ht="18.75" customHeight="1" x14ac:dyDescent="0.2">
      <c r="A18" s="651" t="s">
        <v>151</v>
      </c>
      <c r="B18" s="8"/>
      <c r="C18" s="294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6"/>
      <c r="V18" s="37"/>
      <c r="W18" s="49"/>
      <c r="X18" s="33"/>
      <c r="Y18" s="36"/>
      <c r="Z18" s="33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3"/>
      <c r="AP18" s="36"/>
      <c r="AQ18" s="36"/>
      <c r="AR18" s="36"/>
      <c r="AS18" s="36"/>
      <c r="AT18" s="36"/>
      <c r="AU18" s="984"/>
    </row>
    <row r="19" spans="1:47" ht="18.75" customHeight="1" x14ac:dyDescent="0.2">
      <c r="A19" s="651"/>
      <c r="B19" s="659" t="s">
        <v>152</v>
      </c>
      <c r="C19" s="294" t="s">
        <v>149</v>
      </c>
      <c r="D19" s="983">
        <v>3</v>
      </c>
      <c r="E19" s="983">
        <v>9</v>
      </c>
      <c r="F19" s="983">
        <v>2</v>
      </c>
      <c r="G19" s="983">
        <v>3</v>
      </c>
      <c r="H19" s="33">
        <v>5</v>
      </c>
      <c r="I19" s="983">
        <v>27</v>
      </c>
      <c r="J19" s="983">
        <v>12</v>
      </c>
      <c r="K19" s="33">
        <v>39</v>
      </c>
      <c r="L19" s="983">
        <v>23</v>
      </c>
      <c r="M19" s="983">
        <v>20</v>
      </c>
      <c r="N19" s="33">
        <v>43</v>
      </c>
      <c r="O19" s="983">
        <v>28</v>
      </c>
      <c r="P19" s="983">
        <v>26</v>
      </c>
      <c r="Q19" s="33">
        <v>54</v>
      </c>
      <c r="R19" s="983">
        <v>41</v>
      </c>
      <c r="S19" s="983">
        <v>27</v>
      </c>
      <c r="T19" s="33">
        <v>68</v>
      </c>
      <c r="U19" s="984">
        <v>44</v>
      </c>
      <c r="V19" s="985">
        <v>37</v>
      </c>
      <c r="W19" s="49">
        <v>81</v>
      </c>
      <c r="X19" s="33">
        <v>165</v>
      </c>
      <c r="Y19" s="36">
        <v>125</v>
      </c>
      <c r="Z19" s="33">
        <v>290</v>
      </c>
      <c r="AA19" s="984">
        <v>45</v>
      </c>
      <c r="AB19" s="984">
        <v>40</v>
      </c>
      <c r="AC19" s="36">
        <v>85</v>
      </c>
      <c r="AD19" s="984">
        <v>3</v>
      </c>
      <c r="AE19" s="36">
        <v>4</v>
      </c>
      <c r="AF19" s="36">
        <v>0</v>
      </c>
      <c r="AG19" s="36">
        <v>0</v>
      </c>
      <c r="AH19" s="36">
        <v>0</v>
      </c>
      <c r="AI19" s="984">
        <v>55</v>
      </c>
      <c r="AJ19" s="984">
        <v>0</v>
      </c>
      <c r="AK19" s="36">
        <v>1</v>
      </c>
      <c r="AL19" s="36">
        <v>0</v>
      </c>
      <c r="AM19" s="984">
        <v>1</v>
      </c>
      <c r="AN19" s="984">
        <v>62</v>
      </c>
      <c r="AO19" s="33">
        <v>63</v>
      </c>
      <c r="AP19" s="36">
        <v>0</v>
      </c>
      <c r="AQ19" s="36">
        <v>0</v>
      </c>
      <c r="AR19" s="36">
        <v>0</v>
      </c>
      <c r="AS19" s="36">
        <v>1</v>
      </c>
      <c r="AT19" s="984">
        <v>12</v>
      </c>
      <c r="AU19" s="984">
        <v>13</v>
      </c>
    </row>
    <row r="20" spans="1:47" ht="18.75" customHeight="1" x14ac:dyDescent="0.2">
      <c r="A20" s="651"/>
      <c r="B20" s="659"/>
      <c r="C20" s="294" t="s">
        <v>150</v>
      </c>
      <c r="D20" s="983">
        <v>134</v>
      </c>
      <c r="E20" s="983">
        <v>685</v>
      </c>
      <c r="F20" s="983">
        <v>410</v>
      </c>
      <c r="G20" s="983">
        <v>375</v>
      </c>
      <c r="H20" s="33">
        <v>785</v>
      </c>
      <c r="I20" s="983">
        <v>924</v>
      </c>
      <c r="J20" s="983">
        <v>843</v>
      </c>
      <c r="K20" s="33">
        <v>1767</v>
      </c>
      <c r="L20" s="983">
        <v>1018</v>
      </c>
      <c r="M20" s="983">
        <v>992</v>
      </c>
      <c r="N20" s="33">
        <v>2010</v>
      </c>
      <c r="O20" s="983">
        <v>2523</v>
      </c>
      <c r="P20" s="983">
        <v>2444</v>
      </c>
      <c r="Q20" s="33">
        <v>4967</v>
      </c>
      <c r="R20" s="983">
        <v>2648</v>
      </c>
      <c r="S20" s="983">
        <v>2545</v>
      </c>
      <c r="T20" s="33">
        <v>5193</v>
      </c>
      <c r="U20" s="984">
        <v>2708</v>
      </c>
      <c r="V20" s="985">
        <v>2518</v>
      </c>
      <c r="W20" s="49">
        <v>5226</v>
      </c>
      <c r="X20" s="33">
        <v>10231</v>
      </c>
      <c r="Y20" s="36">
        <v>9717</v>
      </c>
      <c r="Z20" s="33">
        <v>19948</v>
      </c>
      <c r="AA20" s="984">
        <v>2495</v>
      </c>
      <c r="AB20" s="984">
        <v>2508</v>
      </c>
      <c r="AC20" s="36">
        <v>5003</v>
      </c>
      <c r="AD20" s="984">
        <v>127</v>
      </c>
      <c r="AE20" s="36">
        <v>80</v>
      </c>
      <c r="AF20" s="984">
        <v>27</v>
      </c>
      <c r="AG20" s="36">
        <v>220</v>
      </c>
      <c r="AH20" s="36">
        <v>130</v>
      </c>
      <c r="AI20" s="984">
        <v>2625</v>
      </c>
      <c r="AJ20" s="984">
        <v>1</v>
      </c>
      <c r="AK20" s="36">
        <v>78</v>
      </c>
      <c r="AL20" s="984">
        <v>89</v>
      </c>
      <c r="AM20" s="984">
        <v>173</v>
      </c>
      <c r="AN20" s="984">
        <v>3204</v>
      </c>
      <c r="AO20" s="33">
        <v>3377</v>
      </c>
      <c r="AP20" s="984">
        <v>7</v>
      </c>
      <c r="AQ20" s="984">
        <v>39</v>
      </c>
      <c r="AR20" s="984">
        <v>126</v>
      </c>
      <c r="AS20" s="984">
        <v>197</v>
      </c>
      <c r="AT20" s="984">
        <v>614</v>
      </c>
      <c r="AU20" s="984">
        <v>811</v>
      </c>
    </row>
    <row r="21" spans="1:47" ht="18.75" customHeight="1" x14ac:dyDescent="0.2">
      <c r="A21" s="651"/>
      <c r="B21" s="294"/>
      <c r="C21" s="294"/>
      <c r="D21" s="983"/>
      <c r="E21" s="983"/>
      <c r="F21" s="983"/>
      <c r="G21" s="983"/>
      <c r="H21" s="33"/>
      <c r="I21" s="983"/>
      <c r="J21" s="983"/>
      <c r="K21" s="33"/>
      <c r="L21" s="983"/>
      <c r="M21" s="983"/>
      <c r="N21" s="33"/>
      <c r="O21" s="983"/>
      <c r="P21" s="983"/>
      <c r="Q21" s="33"/>
      <c r="R21" s="983"/>
      <c r="S21" s="983"/>
      <c r="T21" s="33"/>
      <c r="U21" s="984"/>
      <c r="V21" s="985"/>
      <c r="W21" s="49"/>
      <c r="X21" s="33"/>
      <c r="Y21" s="36"/>
      <c r="Z21" s="33"/>
      <c r="AA21" s="984"/>
      <c r="AB21" s="984"/>
      <c r="AC21" s="36"/>
      <c r="AD21" s="984"/>
      <c r="AE21" s="984"/>
      <c r="AF21" s="984"/>
      <c r="AG21" s="984"/>
      <c r="AH21" s="984"/>
      <c r="AI21" s="984"/>
      <c r="AJ21" s="984"/>
      <c r="AK21" s="984"/>
      <c r="AL21" s="984"/>
      <c r="AM21" s="984"/>
      <c r="AN21" s="984"/>
      <c r="AO21" s="33"/>
      <c r="AP21" s="984"/>
      <c r="AQ21" s="984"/>
      <c r="AR21" s="984"/>
      <c r="AS21" s="984"/>
      <c r="AT21" s="984"/>
      <c r="AU21" s="984"/>
    </row>
    <row r="22" spans="1:47" ht="18.75" customHeight="1" x14ac:dyDescent="0.2">
      <c r="A22" s="651"/>
      <c r="B22" s="659" t="s">
        <v>153</v>
      </c>
      <c r="C22" s="294" t="s">
        <v>149</v>
      </c>
      <c r="D22" s="983">
        <v>0</v>
      </c>
      <c r="E22" s="983">
        <v>0</v>
      </c>
      <c r="F22" s="983">
        <v>0</v>
      </c>
      <c r="G22" s="983">
        <v>0</v>
      </c>
      <c r="H22" s="33">
        <v>0</v>
      </c>
      <c r="I22" s="983">
        <v>0</v>
      </c>
      <c r="J22" s="983">
        <v>0</v>
      </c>
      <c r="K22" s="33">
        <v>0</v>
      </c>
      <c r="L22" s="983">
        <v>0</v>
      </c>
      <c r="M22" s="983">
        <v>0</v>
      </c>
      <c r="N22" s="33">
        <v>0</v>
      </c>
      <c r="O22" s="983">
        <v>0</v>
      </c>
      <c r="P22" s="983">
        <v>0</v>
      </c>
      <c r="Q22" s="33">
        <v>0</v>
      </c>
      <c r="R22" s="983">
        <v>0</v>
      </c>
      <c r="S22" s="983">
        <v>0</v>
      </c>
      <c r="T22" s="33">
        <v>0</v>
      </c>
      <c r="U22" s="984">
        <v>0</v>
      </c>
      <c r="V22" s="985">
        <v>0</v>
      </c>
      <c r="W22" s="49">
        <v>0</v>
      </c>
      <c r="X22" s="33">
        <v>0</v>
      </c>
      <c r="Y22" s="36">
        <v>0</v>
      </c>
      <c r="Z22" s="33">
        <v>0</v>
      </c>
      <c r="AA22" s="984">
        <v>0</v>
      </c>
      <c r="AB22" s="984">
        <v>0</v>
      </c>
      <c r="AC22" s="36">
        <v>0</v>
      </c>
      <c r="AD22" s="984">
        <v>0</v>
      </c>
      <c r="AE22" s="36">
        <v>0</v>
      </c>
      <c r="AF22" s="36">
        <v>0</v>
      </c>
      <c r="AG22" s="36">
        <v>0</v>
      </c>
      <c r="AH22" s="36">
        <v>0</v>
      </c>
      <c r="AI22" s="984">
        <v>0</v>
      </c>
      <c r="AJ22" s="36">
        <v>0</v>
      </c>
      <c r="AK22" s="36">
        <v>0</v>
      </c>
      <c r="AL22" s="36">
        <v>0</v>
      </c>
      <c r="AM22" s="984">
        <v>0</v>
      </c>
      <c r="AN22" s="984">
        <v>0</v>
      </c>
      <c r="AO22" s="33">
        <v>0</v>
      </c>
      <c r="AP22" s="984">
        <v>0</v>
      </c>
      <c r="AQ22" s="984">
        <v>0</v>
      </c>
      <c r="AR22" s="984">
        <v>0</v>
      </c>
      <c r="AS22" s="984">
        <v>0</v>
      </c>
      <c r="AT22" s="984">
        <v>0</v>
      </c>
      <c r="AU22" s="984">
        <v>0</v>
      </c>
    </row>
    <row r="23" spans="1:47" ht="18.75" customHeight="1" x14ac:dyDescent="0.2">
      <c r="A23" s="651"/>
      <c r="B23" s="659"/>
      <c r="C23" s="294" t="s">
        <v>150</v>
      </c>
      <c r="D23" s="983">
        <v>3</v>
      </c>
      <c r="E23" s="983">
        <v>19</v>
      </c>
      <c r="F23" s="983">
        <v>6</v>
      </c>
      <c r="G23" s="983">
        <v>3</v>
      </c>
      <c r="H23" s="33">
        <v>9</v>
      </c>
      <c r="I23" s="983">
        <v>13</v>
      </c>
      <c r="J23" s="983">
        <v>17</v>
      </c>
      <c r="K23" s="33">
        <v>30</v>
      </c>
      <c r="L23" s="983">
        <v>19</v>
      </c>
      <c r="M23" s="983">
        <v>9</v>
      </c>
      <c r="N23" s="33">
        <v>28</v>
      </c>
      <c r="O23" s="983">
        <v>58</v>
      </c>
      <c r="P23" s="983">
        <v>70</v>
      </c>
      <c r="Q23" s="33">
        <v>128</v>
      </c>
      <c r="R23" s="983">
        <v>63</v>
      </c>
      <c r="S23" s="983">
        <v>52</v>
      </c>
      <c r="T23" s="33">
        <v>115</v>
      </c>
      <c r="U23" s="984">
        <v>61</v>
      </c>
      <c r="V23" s="985">
        <v>65</v>
      </c>
      <c r="W23" s="49">
        <v>126</v>
      </c>
      <c r="X23" s="33">
        <v>220</v>
      </c>
      <c r="Y23" s="36">
        <v>216</v>
      </c>
      <c r="Z23" s="33">
        <v>436</v>
      </c>
      <c r="AA23" s="984">
        <v>53</v>
      </c>
      <c r="AB23" s="984">
        <v>73</v>
      </c>
      <c r="AC23" s="36">
        <v>126</v>
      </c>
      <c r="AD23" s="984">
        <v>3</v>
      </c>
      <c r="AE23" s="36">
        <v>3</v>
      </c>
      <c r="AF23" s="984">
        <v>0</v>
      </c>
      <c r="AG23" s="36">
        <v>6</v>
      </c>
      <c r="AH23" s="36">
        <v>0</v>
      </c>
      <c r="AI23" s="984">
        <v>36</v>
      </c>
      <c r="AJ23" s="36">
        <v>0</v>
      </c>
      <c r="AK23" s="36">
        <v>1</v>
      </c>
      <c r="AL23" s="36">
        <v>0</v>
      </c>
      <c r="AM23" s="984">
        <v>3</v>
      </c>
      <c r="AN23" s="984">
        <v>46</v>
      </c>
      <c r="AO23" s="33">
        <v>49</v>
      </c>
      <c r="AP23" s="984">
        <v>0</v>
      </c>
      <c r="AQ23" s="984">
        <v>0</v>
      </c>
      <c r="AR23" s="984">
        <v>1</v>
      </c>
      <c r="AS23" s="984">
        <v>3</v>
      </c>
      <c r="AT23" s="984">
        <v>8</v>
      </c>
      <c r="AU23" s="984">
        <v>11</v>
      </c>
    </row>
    <row r="24" spans="1:47" ht="18.75" customHeight="1" x14ac:dyDescent="0.2">
      <c r="A24" s="651"/>
      <c r="B24" s="294"/>
      <c r="C24" s="294"/>
      <c r="D24" s="983"/>
      <c r="E24" s="983"/>
      <c r="F24" s="983"/>
      <c r="G24" s="983"/>
      <c r="H24" s="33"/>
      <c r="I24" s="983"/>
      <c r="J24" s="983"/>
      <c r="K24" s="33"/>
      <c r="L24" s="983"/>
      <c r="M24" s="983"/>
      <c r="N24" s="33"/>
      <c r="O24" s="983"/>
      <c r="P24" s="983"/>
      <c r="Q24" s="33"/>
      <c r="R24" s="983"/>
      <c r="S24" s="983"/>
      <c r="T24" s="33"/>
      <c r="U24" s="984"/>
      <c r="V24" s="985"/>
      <c r="W24" s="49"/>
      <c r="X24" s="33"/>
      <c r="Y24" s="36"/>
      <c r="Z24" s="33"/>
      <c r="AA24" s="984"/>
      <c r="AB24" s="984"/>
      <c r="AC24" s="36"/>
      <c r="AD24" s="984"/>
      <c r="AE24" s="984"/>
      <c r="AF24" s="984"/>
      <c r="AG24" s="984"/>
      <c r="AH24" s="984"/>
      <c r="AI24" s="984"/>
      <c r="AJ24" s="984"/>
      <c r="AK24" s="984"/>
      <c r="AL24" s="984"/>
      <c r="AM24" s="984"/>
      <c r="AN24" s="984"/>
      <c r="AO24" s="33"/>
      <c r="AP24" s="984"/>
      <c r="AQ24" s="984"/>
      <c r="AR24" s="984"/>
      <c r="AS24" s="984"/>
      <c r="AT24" s="984"/>
      <c r="AU24" s="984"/>
    </row>
    <row r="25" spans="1:47" ht="18.75" customHeight="1" x14ac:dyDescent="0.2">
      <c r="A25" s="651"/>
      <c r="B25" s="659" t="s">
        <v>154</v>
      </c>
      <c r="C25" s="294" t="s">
        <v>149</v>
      </c>
      <c r="D25" s="983">
        <v>0</v>
      </c>
      <c r="E25" s="983">
        <v>0</v>
      </c>
      <c r="F25" s="983">
        <v>0</v>
      </c>
      <c r="G25" s="983">
        <v>0</v>
      </c>
      <c r="H25" s="33">
        <v>0</v>
      </c>
      <c r="I25" s="983">
        <v>0</v>
      </c>
      <c r="J25" s="983">
        <v>0</v>
      </c>
      <c r="K25" s="33">
        <v>0</v>
      </c>
      <c r="L25" s="983">
        <v>0</v>
      </c>
      <c r="M25" s="983">
        <v>0</v>
      </c>
      <c r="N25" s="33">
        <v>0</v>
      </c>
      <c r="O25" s="983">
        <v>0</v>
      </c>
      <c r="P25" s="983">
        <v>0</v>
      </c>
      <c r="Q25" s="33">
        <v>0</v>
      </c>
      <c r="R25" s="983">
        <v>0</v>
      </c>
      <c r="S25" s="983">
        <v>0</v>
      </c>
      <c r="T25" s="33">
        <v>0</v>
      </c>
      <c r="U25" s="984">
        <v>0</v>
      </c>
      <c r="V25" s="985">
        <v>0</v>
      </c>
      <c r="W25" s="49">
        <v>0</v>
      </c>
      <c r="X25" s="33">
        <v>0</v>
      </c>
      <c r="Y25" s="36">
        <v>0</v>
      </c>
      <c r="Z25" s="33">
        <v>0</v>
      </c>
      <c r="AA25" s="984">
        <v>0</v>
      </c>
      <c r="AB25" s="984">
        <v>0</v>
      </c>
      <c r="AC25" s="36">
        <v>0</v>
      </c>
      <c r="AD25" s="984">
        <v>0</v>
      </c>
      <c r="AE25" s="36">
        <v>0</v>
      </c>
      <c r="AF25" s="36">
        <v>0</v>
      </c>
      <c r="AG25" s="36">
        <v>0</v>
      </c>
      <c r="AH25" s="36">
        <v>0</v>
      </c>
      <c r="AI25" s="984">
        <v>0</v>
      </c>
      <c r="AJ25" s="36">
        <v>0</v>
      </c>
      <c r="AK25" s="36">
        <v>0</v>
      </c>
      <c r="AL25" s="36">
        <v>0</v>
      </c>
      <c r="AM25" s="984">
        <v>0</v>
      </c>
      <c r="AN25" s="984">
        <v>0</v>
      </c>
      <c r="AO25" s="33">
        <v>0</v>
      </c>
      <c r="AP25" s="984">
        <v>0</v>
      </c>
      <c r="AQ25" s="984">
        <v>0</v>
      </c>
      <c r="AR25" s="984">
        <v>0</v>
      </c>
      <c r="AS25" s="984">
        <v>0</v>
      </c>
      <c r="AT25" s="984">
        <v>0</v>
      </c>
      <c r="AU25" s="984">
        <v>0</v>
      </c>
    </row>
    <row r="26" spans="1:47" ht="18.75" customHeight="1" x14ac:dyDescent="0.2">
      <c r="A26" s="651"/>
      <c r="B26" s="659"/>
      <c r="C26" s="294" t="s">
        <v>150</v>
      </c>
      <c r="D26" s="983">
        <v>19</v>
      </c>
      <c r="E26" s="983">
        <v>95</v>
      </c>
      <c r="F26" s="983">
        <v>22</v>
      </c>
      <c r="G26" s="983">
        <v>18</v>
      </c>
      <c r="H26" s="33">
        <v>40</v>
      </c>
      <c r="I26" s="983">
        <v>76</v>
      </c>
      <c r="J26" s="983">
        <v>64</v>
      </c>
      <c r="K26" s="33">
        <v>140</v>
      </c>
      <c r="L26" s="983">
        <v>93</v>
      </c>
      <c r="M26" s="983">
        <v>81</v>
      </c>
      <c r="N26" s="33">
        <v>174</v>
      </c>
      <c r="O26" s="983">
        <v>286</v>
      </c>
      <c r="P26" s="983">
        <v>300</v>
      </c>
      <c r="Q26" s="33">
        <v>586</v>
      </c>
      <c r="R26" s="983">
        <v>312</v>
      </c>
      <c r="S26" s="983">
        <v>285</v>
      </c>
      <c r="T26" s="33">
        <v>597</v>
      </c>
      <c r="U26" s="984">
        <v>310</v>
      </c>
      <c r="V26" s="985">
        <v>311</v>
      </c>
      <c r="W26" s="49">
        <v>621</v>
      </c>
      <c r="X26" s="33">
        <v>1099</v>
      </c>
      <c r="Y26" s="36">
        <v>1059</v>
      </c>
      <c r="Z26" s="33">
        <v>2158</v>
      </c>
      <c r="AA26" s="984">
        <v>317</v>
      </c>
      <c r="AB26" s="984">
        <v>332</v>
      </c>
      <c r="AC26" s="36">
        <v>649</v>
      </c>
      <c r="AD26" s="984">
        <v>18</v>
      </c>
      <c r="AE26" s="36">
        <v>11</v>
      </c>
      <c r="AF26" s="984">
        <v>5</v>
      </c>
      <c r="AG26" s="36">
        <v>26</v>
      </c>
      <c r="AH26" s="36">
        <v>0</v>
      </c>
      <c r="AI26" s="984">
        <v>202</v>
      </c>
      <c r="AJ26" s="984">
        <v>4</v>
      </c>
      <c r="AK26" s="36">
        <v>4</v>
      </c>
      <c r="AL26" s="984">
        <v>0</v>
      </c>
      <c r="AM26" s="984">
        <v>15</v>
      </c>
      <c r="AN26" s="984">
        <v>255</v>
      </c>
      <c r="AO26" s="33">
        <v>270</v>
      </c>
      <c r="AP26" s="984">
        <v>0</v>
      </c>
      <c r="AQ26" s="984">
        <v>6</v>
      </c>
      <c r="AR26" s="984">
        <v>18</v>
      </c>
      <c r="AS26" s="984">
        <v>23</v>
      </c>
      <c r="AT26" s="984">
        <v>60</v>
      </c>
      <c r="AU26" s="984">
        <v>83</v>
      </c>
    </row>
    <row r="27" spans="1:47" ht="18.75" customHeight="1" x14ac:dyDescent="0.2">
      <c r="A27" s="651"/>
      <c r="B27" s="294"/>
      <c r="C27" s="294"/>
      <c r="D27" s="983"/>
      <c r="E27" s="983"/>
      <c r="F27" s="983"/>
      <c r="G27" s="983"/>
      <c r="H27" s="33"/>
      <c r="I27" s="983"/>
      <c r="J27" s="983"/>
      <c r="K27" s="33"/>
      <c r="L27" s="983"/>
      <c r="M27" s="983"/>
      <c r="N27" s="33"/>
      <c r="O27" s="983"/>
      <c r="P27" s="983"/>
      <c r="Q27" s="33"/>
      <c r="R27" s="983"/>
      <c r="S27" s="983"/>
      <c r="T27" s="33"/>
      <c r="U27" s="984"/>
      <c r="V27" s="985"/>
      <c r="W27" s="49"/>
      <c r="X27" s="33"/>
      <c r="Y27" s="36"/>
      <c r="Z27" s="33"/>
      <c r="AA27" s="984"/>
      <c r="AB27" s="984"/>
      <c r="AC27" s="36"/>
      <c r="AD27" s="984"/>
      <c r="AE27" s="984"/>
      <c r="AF27" s="984"/>
      <c r="AG27" s="984"/>
      <c r="AH27" s="984"/>
      <c r="AI27" s="984"/>
      <c r="AJ27" s="984"/>
      <c r="AK27" s="984"/>
      <c r="AL27" s="984"/>
      <c r="AM27" s="984"/>
      <c r="AN27" s="984"/>
      <c r="AO27" s="33"/>
      <c r="AP27" s="984"/>
      <c r="AQ27" s="984"/>
      <c r="AR27" s="984"/>
      <c r="AS27" s="984"/>
      <c r="AT27" s="984"/>
      <c r="AU27" s="984"/>
    </row>
    <row r="28" spans="1:47" ht="18.75" customHeight="1" x14ac:dyDescent="0.2">
      <c r="A28" s="651"/>
      <c r="B28" s="659" t="s">
        <v>155</v>
      </c>
      <c r="C28" s="294" t="s">
        <v>149</v>
      </c>
      <c r="D28" s="983">
        <v>2</v>
      </c>
      <c r="E28" s="983">
        <v>9</v>
      </c>
      <c r="F28" s="986">
        <v>7</v>
      </c>
      <c r="G28" s="986">
        <v>1</v>
      </c>
      <c r="H28" s="33">
        <v>8</v>
      </c>
      <c r="I28" s="986">
        <v>11</v>
      </c>
      <c r="J28" s="986">
        <v>3</v>
      </c>
      <c r="K28" s="33">
        <v>14</v>
      </c>
      <c r="L28" s="986">
        <v>17</v>
      </c>
      <c r="M28" s="986">
        <v>14</v>
      </c>
      <c r="N28" s="33">
        <v>31</v>
      </c>
      <c r="O28" s="986">
        <v>16</v>
      </c>
      <c r="P28" s="986">
        <v>26</v>
      </c>
      <c r="Q28" s="33">
        <v>42</v>
      </c>
      <c r="R28" s="983">
        <v>36</v>
      </c>
      <c r="S28" s="983">
        <v>22</v>
      </c>
      <c r="T28" s="33">
        <v>58</v>
      </c>
      <c r="U28" s="984">
        <v>37</v>
      </c>
      <c r="V28" s="985">
        <v>35</v>
      </c>
      <c r="W28" s="49">
        <v>72</v>
      </c>
      <c r="X28" s="33">
        <v>124</v>
      </c>
      <c r="Y28" s="36">
        <v>101</v>
      </c>
      <c r="Z28" s="33">
        <v>225</v>
      </c>
      <c r="AA28" s="984">
        <v>26</v>
      </c>
      <c r="AB28" s="984">
        <v>31</v>
      </c>
      <c r="AC28" s="36">
        <v>57</v>
      </c>
      <c r="AD28" s="36">
        <v>2</v>
      </c>
      <c r="AE28" s="36">
        <v>0</v>
      </c>
      <c r="AF28" s="36">
        <v>3</v>
      </c>
      <c r="AG28" s="36">
        <v>2</v>
      </c>
      <c r="AH28" s="36">
        <v>0</v>
      </c>
      <c r="AI28" s="984">
        <v>22</v>
      </c>
      <c r="AJ28" s="36">
        <v>0</v>
      </c>
      <c r="AK28" s="36">
        <v>0</v>
      </c>
      <c r="AL28" s="36">
        <v>0</v>
      </c>
      <c r="AM28" s="984">
        <v>3</v>
      </c>
      <c r="AN28" s="984">
        <v>26</v>
      </c>
      <c r="AO28" s="33">
        <v>29</v>
      </c>
      <c r="AP28" s="36">
        <v>4</v>
      </c>
      <c r="AQ28" s="36">
        <v>3</v>
      </c>
      <c r="AR28" s="36">
        <v>6</v>
      </c>
      <c r="AS28" s="36">
        <v>3</v>
      </c>
      <c r="AT28" s="36">
        <v>5</v>
      </c>
      <c r="AU28" s="984">
        <v>8</v>
      </c>
    </row>
    <row r="29" spans="1:47" ht="18.75" customHeight="1" x14ac:dyDescent="0.2">
      <c r="A29" s="651"/>
      <c r="B29" s="659"/>
      <c r="C29" s="294" t="s">
        <v>150</v>
      </c>
      <c r="D29" s="983">
        <v>3</v>
      </c>
      <c r="E29" s="983">
        <v>19</v>
      </c>
      <c r="F29" s="983">
        <v>1</v>
      </c>
      <c r="G29" s="983">
        <v>3</v>
      </c>
      <c r="H29" s="33">
        <v>4</v>
      </c>
      <c r="I29" s="983">
        <v>3</v>
      </c>
      <c r="J29" s="983">
        <v>5</v>
      </c>
      <c r="K29" s="33">
        <v>8</v>
      </c>
      <c r="L29" s="983">
        <v>5</v>
      </c>
      <c r="M29" s="983">
        <v>1</v>
      </c>
      <c r="N29" s="33">
        <v>6</v>
      </c>
      <c r="O29" s="983">
        <v>55</v>
      </c>
      <c r="P29" s="983">
        <v>71</v>
      </c>
      <c r="Q29" s="33">
        <v>126</v>
      </c>
      <c r="R29" s="983">
        <v>67</v>
      </c>
      <c r="S29" s="983">
        <v>60</v>
      </c>
      <c r="T29" s="33">
        <v>127</v>
      </c>
      <c r="U29" s="984">
        <v>68</v>
      </c>
      <c r="V29" s="985">
        <v>68</v>
      </c>
      <c r="W29" s="49">
        <v>136</v>
      </c>
      <c r="X29" s="33">
        <v>199</v>
      </c>
      <c r="Y29" s="36">
        <v>208</v>
      </c>
      <c r="Z29" s="33">
        <v>407</v>
      </c>
      <c r="AA29" s="984">
        <v>69</v>
      </c>
      <c r="AB29" s="984">
        <v>55</v>
      </c>
      <c r="AC29" s="36">
        <v>124</v>
      </c>
      <c r="AD29" s="984">
        <v>3</v>
      </c>
      <c r="AE29" s="36">
        <v>3</v>
      </c>
      <c r="AF29" s="984">
        <v>1</v>
      </c>
      <c r="AG29" s="36">
        <v>5</v>
      </c>
      <c r="AH29" s="36">
        <v>0</v>
      </c>
      <c r="AI29" s="984">
        <v>32</v>
      </c>
      <c r="AJ29" s="36">
        <v>0</v>
      </c>
      <c r="AK29" s="36">
        <v>0</v>
      </c>
      <c r="AL29" s="36">
        <v>1</v>
      </c>
      <c r="AM29" s="984">
        <v>7</v>
      </c>
      <c r="AN29" s="984">
        <v>38</v>
      </c>
      <c r="AO29" s="33">
        <v>45</v>
      </c>
      <c r="AP29" s="984">
        <v>0</v>
      </c>
      <c r="AQ29" s="984">
        <v>3</v>
      </c>
      <c r="AR29" s="984">
        <v>1</v>
      </c>
      <c r="AS29" s="984">
        <v>5</v>
      </c>
      <c r="AT29" s="984">
        <v>17</v>
      </c>
      <c r="AU29" s="984">
        <v>22</v>
      </c>
    </row>
    <row r="30" spans="1:47" ht="18.75" customHeight="1" x14ac:dyDescent="0.2">
      <c r="A30" s="651"/>
      <c r="B30" s="294"/>
      <c r="C30" s="294"/>
      <c r="D30" s="983"/>
      <c r="E30" s="983"/>
      <c r="F30" s="983"/>
      <c r="G30" s="983"/>
      <c r="H30" s="33"/>
      <c r="I30" s="983"/>
      <c r="J30" s="983"/>
      <c r="K30" s="33"/>
      <c r="L30" s="983"/>
      <c r="M30" s="983"/>
      <c r="N30" s="33"/>
      <c r="O30" s="983"/>
      <c r="P30" s="983"/>
      <c r="Q30" s="33"/>
      <c r="R30" s="983"/>
      <c r="S30" s="983"/>
      <c r="T30" s="33"/>
      <c r="U30" s="984"/>
      <c r="V30" s="985"/>
      <c r="W30" s="49"/>
      <c r="X30" s="33"/>
      <c r="Y30" s="36"/>
      <c r="Z30" s="33"/>
      <c r="AA30" s="984"/>
      <c r="AB30" s="984"/>
      <c r="AC30" s="36"/>
      <c r="AD30" s="984"/>
      <c r="AE30" s="984"/>
      <c r="AF30" s="984"/>
      <c r="AG30" s="984"/>
      <c r="AH30" s="984"/>
      <c r="AI30" s="984"/>
      <c r="AJ30" s="984"/>
      <c r="AK30" s="984"/>
      <c r="AL30" s="984"/>
      <c r="AM30" s="984"/>
      <c r="AN30" s="984"/>
      <c r="AO30" s="33"/>
      <c r="AP30" s="984"/>
      <c r="AQ30" s="984"/>
      <c r="AR30" s="984"/>
      <c r="AS30" s="984"/>
      <c r="AT30" s="984"/>
      <c r="AU30" s="984"/>
    </row>
    <row r="31" spans="1:47" ht="18.75" customHeight="1" x14ac:dyDescent="0.2">
      <c r="A31" s="651"/>
      <c r="B31" s="659" t="s">
        <v>156</v>
      </c>
      <c r="C31" s="294" t="s">
        <v>149</v>
      </c>
      <c r="D31" s="983">
        <v>0</v>
      </c>
      <c r="E31" s="983">
        <v>0</v>
      </c>
      <c r="F31" s="983">
        <v>0</v>
      </c>
      <c r="G31" s="983">
        <v>0</v>
      </c>
      <c r="H31" s="33">
        <v>0</v>
      </c>
      <c r="I31" s="983">
        <v>0</v>
      </c>
      <c r="J31" s="983">
        <v>0</v>
      </c>
      <c r="K31" s="33">
        <v>0</v>
      </c>
      <c r="L31" s="983">
        <v>0</v>
      </c>
      <c r="M31" s="983">
        <v>0</v>
      </c>
      <c r="N31" s="33">
        <v>0</v>
      </c>
      <c r="O31" s="983">
        <v>0</v>
      </c>
      <c r="P31" s="983">
        <v>0</v>
      </c>
      <c r="Q31" s="33">
        <v>0</v>
      </c>
      <c r="R31" s="983">
        <v>0</v>
      </c>
      <c r="S31" s="983">
        <v>0</v>
      </c>
      <c r="T31" s="33">
        <v>0</v>
      </c>
      <c r="U31" s="984">
        <v>0</v>
      </c>
      <c r="V31" s="985">
        <v>0</v>
      </c>
      <c r="W31" s="49">
        <v>0</v>
      </c>
      <c r="X31" s="33">
        <v>0</v>
      </c>
      <c r="Y31" s="36">
        <v>0</v>
      </c>
      <c r="Z31" s="33">
        <v>0</v>
      </c>
      <c r="AA31" s="984">
        <v>0</v>
      </c>
      <c r="AB31" s="984">
        <v>0</v>
      </c>
      <c r="AC31" s="36">
        <v>0</v>
      </c>
      <c r="AD31" s="984">
        <v>0</v>
      </c>
      <c r="AE31" s="36">
        <v>0</v>
      </c>
      <c r="AF31" s="36">
        <v>0</v>
      </c>
      <c r="AG31" s="36">
        <v>0</v>
      </c>
      <c r="AH31" s="36">
        <v>0</v>
      </c>
      <c r="AI31" s="984">
        <v>0</v>
      </c>
      <c r="AJ31" s="36">
        <v>0</v>
      </c>
      <c r="AK31" s="36">
        <v>0</v>
      </c>
      <c r="AL31" s="36">
        <v>0</v>
      </c>
      <c r="AM31" s="984">
        <v>0</v>
      </c>
      <c r="AN31" s="984">
        <v>0</v>
      </c>
      <c r="AO31" s="33">
        <v>0</v>
      </c>
      <c r="AP31" s="984">
        <v>0</v>
      </c>
      <c r="AQ31" s="984">
        <v>0</v>
      </c>
      <c r="AR31" s="984">
        <v>0</v>
      </c>
      <c r="AS31" s="984">
        <v>0</v>
      </c>
      <c r="AT31" s="984">
        <v>0</v>
      </c>
      <c r="AU31" s="984">
        <v>0</v>
      </c>
    </row>
    <row r="32" spans="1:47" ht="18.75" customHeight="1" x14ac:dyDescent="0.2">
      <c r="A32" s="651"/>
      <c r="B32" s="659"/>
      <c r="C32" s="294" t="s">
        <v>150</v>
      </c>
      <c r="D32" s="983">
        <v>35</v>
      </c>
      <c r="E32" s="983">
        <v>138</v>
      </c>
      <c r="F32" s="983">
        <v>77</v>
      </c>
      <c r="G32" s="983">
        <v>55</v>
      </c>
      <c r="H32" s="33">
        <v>132</v>
      </c>
      <c r="I32" s="983">
        <v>192</v>
      </c>
      <c r="J32" s="983">
        <v>185</v>
      </c>
      <c r="K32" s="33">
        <v>377</v>
      </c>
      <c r="L32" s="983">
        <v>225</v>
      </c>
      <c r="M32" s="983">
        <v>197</v>
      </c>
      <c r="N32" s="33">
        <v>422</v>
      </c>
      <c r="O32" s="983">
        <v>445</v>
      </c>
      <c r="P32" s="983">
        <v>404</v>
      </c>
      <c r="Q32" s="33">
        <v>849</v>
      </c>
      <c r="R32" s="983">
        <v>427</v>
      </c>
      <c r="S32" s="983">
        <v>413</v>
      </c>
      <c r="T32" s="33">
        <v>840</v>
      </c>
      <c r="U32" s="984">
        <v>440</v>
      </c>
      <c r="V32" s="985">
        <v>409</v>
      </c>
      <c r="W32" s="49">
        <v>849</v>
      </c>
      <c r="X32" s="33">
        <v>1806</v>
      </c>
      <c r="Y32" s="36">
        <v>1663</v>
      </c>
      <c r="Z32" s="33">
        <v>3469</v>
      </c>
      <c r="AA32" s="984">
        <v>424</v>
      </c>
      <c r="AB32" s="984">
        <v>399</v>
      </c>
      <c r="AC32" s="36">
        <v>823</v>
      </c>
      <c r="AD32" s="984">
        <v>34</v>
      </c>
      <c r="AE32" s="36">
        <v>23</v>
      </c>
      <c r="AF32" s="984">
        <v>7</v>
      </c>
      <c r="AG32" s="36">
        <v>23</v>
      </c>
      <c r="AH32" s="36">
        <v>17</v>
      </c>
      <c r="AI32" s="984">
        <v>480</v>
      </c>
      <c r="AJ32" s="984">
        <v>0</v>
      </c>
      <c r="AK32" s="36">
        <v>2</v>
      </c>
      <c r="AL32" s="984">
        <v>2</v>
      </c>
      <c r="AM32" s="984">
        <v>33</v>
      </c>
      <c r="AN32" s="984">
        <v>555</v>
      </c>
      <c r="AO32" s="33">
        <v>588</v>
      </c>
      <c r="AP32" s="984">
        <v>1</v>
      </c>
      <c r="AQ32" s="984">
        <v>12</v>
      </c>
      <c r="AR32" s="984">
        <v>17</v>
      </c>
      <c r="AS32" s="984">
        <v>41</v>
      </c>
      <c r="AT32" s="984">
        <v>135</v>
      </c>
      <c r="AU32" s="984">
        <v>176</v>
      </c>
    </row>
    <row r="33" spans="1:47" ht="18.75" customHeight="1" x14ac:dyDescent="0.2">
      <c r="A33" s="651"/>
      <c r="B33" s="8"/>
      <c r="C33" s="294"/>
      <c r="D33" s="983"/>
      <c r="E33" s="983"/>
      <c r="F33" s="983"/>
      <c r="G33" s="983"/>
      <c r="H33" s="33"/>
      <c r="I33" s="983"/>
      <c r="J33" s="983"/>
      <c r="K33" s="33"/>
      <c r="L33" s="983"/>
      <c r="M33" s="983"/>
      <c r="N33" s="33"/>
      <c r="O33" s="983"/>
      <c r="P33" s="983"/>
      <c r="Q33" s="33"/>
      <c r="R33" s="983"/>
      <c r="S33" s="983"/>
      <c r="T33" s="33"/>
      <c r="U33" s="984"/>
      <c r="V33" s="985"/>
      <c r="W33" s="49"/>
      <c r="X33" s="33"/>
      <c r="Y33" s="36"/>
      <c r="Z33" s="33"/>
      <c r="AA33" s="984"/>
      <c r="AB33" s="984"/>
      <c r="AC33" s="36"/>
      <c r="AD33" s="984"/>
      <c r="AE33" s="984"/>
      <c r="AF33" s="984"/>
      <c r="AG33" s="984"/>
      <c r="AH33" s="984"/>
      <c r="AI33" s="984"/>
      <c r="AJ33" s="984"/>
      <c r="AK33" s="984"/>
      <c r="AL33" s="984"/>
      <c r="AM33" s="984"/>
      <c r="AN33" s="984"/>
      <c r="AO33" s="33"/>
      <c r="AP33" s="984"/>
      <c r="AQ33" s="984"/>
      <c r="AR33" s="984"/>
      <c r="AS33" s="984"/>
      <c r="AT33" s="984"/>
      <c r="AU33" s="984"/>
    </row>
    <row r="34" spans="1:47" ht="18.75" customHeight="1" x14ac:dyDescent="0.2">
      <c r="A34" s="651"/>
      <c r="B34" s="659" t="s">
        <v>158</v>
      </c>
      <c r="C34" s="294" t="s">
        <v>149</v>
      </c>
      <c r="D34" s="983">
        <v>2</v>
      </c>
      <c r="E34" s="983">
        <v>6</v>
      </c>
      <c r="F34" s="983">
        <v>4</v>
      </c>
      <c r="G34" s="983">
        <v>7</v>
      </c>
      <c r="H34" s="33">
        <v>11</v>
      </c>
      <c r="I34" s="983">
        <v>9</v>
      </c>
      <c r="J34" s="983">
        <v>8</v>
      </c>
      <c r="K34" s="33">
        <v>17</v>
      </c>
      <c r="L34" s="983">
        <v>15</v>
      </c>
      <c r="M34" s="983">
        <v>14</v>
      </c>
      <c r="N34" s="33">
        <v>29</v>
      </c>
      <c r="O34" s="983">
        <v>15</v>
      </c>
      <c r="P34" s="983">
        <v>20</v>
      </c>
      <c r="Q34" s="33">
        <v>35</v>
      </c>
      <c r="R34" s="983">
        <v>25</v>
      </c>
      <c r="S34" s="983">
        <v>16</v>
      </c>
      <c r="T34" s="33">
        <v>41</v>
      </c>
      <c r="U34" s="984">
        <v>17</v>
      </c>
      <c r="V34" s="985">
        <v>23</v>
      </c>
      <c r="W34" s="49">
        <v>40</v>
      </c>
      <c r="X34" s="33">
        <v>85</v>
      </c>
      <c r="Y34" s="36">
        <v>88</v>
      </c>
      <c r="Z34" s="33">
        <v>173</v>
      </c>
      <c r="AA34" s="984">
        <v>20</v>
      </c>
      <c r="AB34" s="984">
        <v>28</v>
      </c>
      <c r="AC34" s="36">
        <v>48</v>
      </c>
      <c r="AD34" s="984">
        <v>2</v>
      </c>
      <c r="AE34" s="36">
        <v>1</v>
      </c>
      <c r="AF34" s="36">
        <v>0</v>
      </c>
      <c r="AG34" s="36">
        <v>1</v>
      </c>
      <c r="AH34" s="36">
        <v>1</v>
      </c>
      <c r="AI34" s="984">
        <v>21</v>
      </c>
      <c r="AJ34" s="36">
        <v>0</v>
      </c>
      <c r="AK34" s="36">
        <v>0</v>
      </c>
      <c r="AL34" s="36">
        <v>0</v>
      </c>
      <c r="AM34" s="984">
        <v>2</v>
      </c>
      <c r="AN34" s="984">
        <v>24</v>
      </c>
      <c r="AO34" s="33">
        <v>26</v>
      </c>
      <c r="AP34" s="36">
        <v>0</v>
      </c>
      <c r="AQ34" s="36">
        <v>0</v>
      </c>
      <c r="AR34" s="36">
        <v>17</v>
      </c>
      <c r="AS34" s="36">
        <v>2</v>
      </c>
      <c r="AT34" s="36">
        <v>5</v>
      </c>
      <c r="AU34" s="984">
        <v>7</v>
      </c>
    </row>
    <row r="35" spans="1:47" ht="18.75" customHeight="1" x14ac:dyDescent="0.2">
      <c r="A35" s="651"/>
      <c r="B35" s="659"/>
      <c r="C35" s="294" t="s">
        <v>150</v>
      </c>
      <c r="D35" s="983">
        <v>2</v>
      </c>
      <c r="E35" s="983">
        <v>6</v>
      </c>
      <c r="F35" s="983">
        <v>3</v>
      </c>
      <c r="G35" s="983">
        <v>1</v>
      </c>
      <c r="H35" s="33">
        <v>4</v>
      </c>
      <c r="I35" s="983">
        <v>11</v>
      </c>
      <c r="J35" s="983">
        <v>7</v>
      </c>
      <c r="K35" s="33">
        <v>18</v>
      </c>
      <c r="L35" s="983">
        <v>13</v>
      </c>
      <c r="M35" s="983">
        <v>13</v>
      </c>
      <c r="N35" s="33">
        <v>26</v>
      </c>
      <c r="O35" s="983">
        <v>17</v>
      </c>
      <c r="P35" s="983">
        <v>15</v>
      </c>
      <c r="Q35" s="33">
        <v>32</v>
      </c>
      <c r="R35" s="983">
        <v>16</v>
      </c>
      <c r="S35" s="983">
        <v>22</v>
      </c>
      <c r="T35" s="33">
        <v>38</v>
      </c>
      <c r="U35" s="984">
        <v>25</v>
      </c>
      <c r="V35" s="985">
        <v>18</v>
      </c>
      <c r="W35" s="49">
        <v>43</v>
      </c>
      <c r="X35" s="33">
        <v>85</v>
      </c>
      <c r="Y35" s="36">
        <v>76</v>
      </c>
      <c r="Z35" s="33">
        <v>161</v>
      </c>
      <c r="AA35" s="984">
        <v>19</v>
      </c>
      <c r="AB35" s="984">
        <v>27</v>
      </c>
      <c r="AC35" s="36">
        <v>46</v>
      </c>
      <c r="AD35" s="984">
        <v>2</v>
      </c>
      <c r="AE35" s="36">
        <v>1</v>
      </c>
      <c r="AF35" s="36">
        <v>0</v>
      </c>
      <c r="AG35" s="36">
        <v>2</v>
      </c>
      <c r="AH35" s="36">
        <v>0</v>
      </c>
      <c r="AI35" s="984">
        <v>20</v>
      </c>
      <c r="AJ35" s="36">
        <v>0</v>
      </c>
      <c r="AK35" s="36">
        <v>0</v>
      </c>
      <c r="AL35" s="36">
        <v>0</v>
      </c>
      <c r="AM35" s="36">
        <v>2</v>
      </c>
      <c r="AN35" s="984">
        <v>23</v>
      </c>
      <c r="AO35" s="33">
        <v>25</v>
      </c>
      <c r="AP35" s="36">
        <v>0</v>
      </c>
      <c r="AQ35" s="36">
        <v>0</v>
      </c>
      <c r="AR35" s="36">
        <v>1</v>
      </c>
      <c r="AS35" s="36">
        <v>2</v>
      </c>
      <c r="AT35" s="36">
        <v>4</v>
      </c>
      <c r="AU35" s="984">
        <v>6</v>
      </c>
    </row>
    <row r="36" spans="1:47" ht="18.75" customHeight="1" x14ac:dyDescent="0.2">
      <c r="A36" s="651"/>
      <c r="B36" s="536"/>
      <c r="C36" s="294"/>
      <c r="D36" s="983"/>
      <c r="E36" s="983"/>
      <c r="F36" s="983"/>
      <c r="G36" s="983"/>
      <c r="H36" s="33"/>
      <c r="I36" s="983"/>
      <c r="J36" s="983"/>
      <c r="K36" s="33"/>
      <c r="L36" s="983"/>
      <c r="M36" s="983"/>
      <c r="N36" s="33"/>
      <c r="O36" s="983"/>
      <c r="P36" s="983"/>
      <c r="Q36" s="33"/>
      <c r="R36" s="983"/>
      <c r="S36" s="983"/>
      <c r="T36" s="33"/>
      <c r="U36" s="984"/>
      <c r="V36" s="985"/>
      <c r="W36" s="49"/>
      <c r="X36" s="33"/>
      <c r="Y36" s="36"/>
      <c r="Z36" s="33"/>
      <c r="AA36" s="984"/>
      <c r="AB36" s="984"/>
      <c r="AC36" s="36"/>
      <c r="AD36" s="984"/>
      <c r="AE36" s="984"/>
      <c r="AF36" s="984"/>
      <c r="AG36" s="984"/>
      <c r="AH36" s="984"/>
      <c r="AI36" s="984"/>
      <c r="AJ36" s="984"/>
      <c r="AK36" s="984"/>
      <c r="AL36" s="984"/>
      <c r="AM36" s="984"/>
      <c r="AN36" s="984"/>
      <c r="AO36" s="33"/>
      <c r="AP36" s="984"/>
      <c r="AQ36" s="984"/>
      <c r="AR36" s="984"/>
      <c r="AS36" s="984"/>
      <c r="AT36" s="984"/>
      <c r="AU36" s="984"/>
    </row>
    <row r="37" spans="1:47" ht="18.75" customHeight="1" x14ac:dyDescent="0.2">
      <c r="A37" s="651"/>
      <c r="B37" s="659" t="s">
        <v>159</v>
      </c>
      <c r="C37" s="294" t="s">
        <v>149</v>
      </c>
      <c r="D37" s="983">
        <v>3</v>
      </c>
      <c r="E37" s="983">
        <v>9</v>
      </c>
      <c r="F37" s="983">
        <v>4</v>
      </c>
      <c r="G37" s="983">
        <v>4</v>
      </c>
      <c r="H37" s="33">
        <v>8</v>
      </c>
      <c r="I37" s="983">
        <v>11</v>
      </c>
      <c r="J37" s="983">
        <v>11</v>
      </c>
      <c r="K37" s="33">
        <v>22</v>
      </c>
      <c r="L37" s="983">
        <v>20</v>
      </c>
      <c r="M37" s="983">
        <v>15</v>
      </c>
      <c r="N37" s="33">
        <v>35</v>
      </c>
      <c r="O37" s="983">
        <v>17</v>
      </c>
      <c r="P37" s="983">
        <v>20</v>
      </c>
      <c r="Q37" s="33">
        <v>37</v>
      </c>
      <c r="R37" s="983">
        <v>14</v>
      </c>
      <c r="S37" s="983">
        <v>23</v>
      </c>
      <c r="T37" s="33">
        <v>37</v>
      </c>
      <c r="U37" s="984">
        <v>22</v>
      </c>
      <c r="V37" s="985">
        <v>16</v>
      </c>
      <c r="W37" s="49">
        <v>38</v>
      </c>
      <c r="X37" s="33">
        <v>88</v>
      </c>
      <c r="Y37" s="36">
        <v>89</v>
      </c>
      <c r="Z37" s="33">
        <v>177</v>
      </c>
      <c r="AA37" s="984">
        <v>18</v>
      </c>
      <c r="AB37" s="984">
        <v>12</v>
      </c>
      <c r="AC37" s="36">
        <v>30</v>
      </c>
      <c r="AD37" s="984">
        <v>2</v>
      </c>
      <c r="AE37" s="36">
        <v>3</v>
      </c>
      <c r="AF37" s="984">
        <v>0</v>
      </c>
      <c r="AG37" s="36">
        <v>0</v>
      </c>
      <c r="AH37" s="36">
        <v>0</v>
      </c>
      <c r="AI37" s="984">
        <v>32</v>
      </c>
      <c r="AJ37" s="36">
        <v>0</v>
      </c>
      <c r="AK37" s="36">
        <v>0</v>
      </c>
      <c r="AL37" s="36">
        <v>0</v>
      </c>
      <c r="AM37" s="984">
        <v>4</v>
      </c>
      <c r="AN37" s="984">
        <v>33</v>
      </c>
      <c r="AO37" s="33">
        <v>37</v>
      </c>
      <c r="AP37" s="984">
        <v>0</v>
      </c>
      <c r="AQ37" s="984">
        <v>0</v>
      </c>
      <c r="AR37" s="984">
        <v>0</v>
      </c>
      <c r="AS37" s="984">
        <v>3</v>
      </c>
      <c r="AT37" s="984">
        <v>5</v>
      </c>
      <c r="AU37" s="984">
        <v>8</v>
      </c>
    </row>
    <row r="38" spans="1:47" ht="18.75" customHeight="1" x14ac:dyDescent="0.2">
      <c r="A38" s="651"/>
      <c r="B38" s="659"/>
      <c r="C38" s="294" t="s">
        <v>150</v>
      </c>
      <c r="D38" s="983">
        <v>24</v>
      </c>
      <c r="E38" s="983">
        <v>81</v>
      </c>
      <c r="F38" s="983">
        <v>71</v>
      </c>
      <c r="G38" s="983">
        <v>40</v>
      </c>
      <c r="H38" s="33">
        <v>111</v>
      </c>
      <c r="I38" s="983">
        <v>168</v>
      </c>
      <c r="J38" s="983">
        <v>145</v>
      </c>
      <c r="K38" s="33">
        <v>313</v>
      </c>
      <c r="L38" s="983">
        <v>197</v>
      </c>
      <c r="M38" s="983">
        <v>186</v>
      </c>
      <c r="N38" s="33">
        <v>383</v>
      </c>
      <c r="O38" s="983">
        <v>283</v>
      </c>
      <c r="P38" s="983">
        <v>286</v>
      </c>
      <c r="Q38" s="33">
        <v>569</v>
      </c>
      <c r="R38" s="983">
        <v>269</v>
      </c>
      <c r="S38" s="983">
        <v>284</v>
      </c>
      <c r="T38" s="33">
        <v>553</v>
      </c>
      <c r="U38" s="984">
        <v>269</v>
      </c>
      <c r="V38" s="985">
        <v>284</v>
      </c>
      <c r="W38" s="49">
        <v>553</v>
      </c>
      <c r="X38" s="33">
        <v>1257</v>
      </c>
      <c r="Y38" s="36">
        <v>1225</v>
      </c>
      <c r="Z38" s="33">
        <v>2482</v>
      </c>
      <c r="AA38" s="984">
        <v>305</v>
      </c>
      <c r="AB38" s="984">
        <v>291</v>
      </c>
      <c r="AC38" s="36">
        <v>596</v>
      </c>
      <c r="AD38" s="984">
        <v>24</v>
      </c>
      <c r="AE38" s="36">
        <v>12</v>
      </c>
      <c r="AF38" s="984">
        <v>2</v>
      </c>
      <c r="AG38" s="36">
        <v>27</v>
      </c>
      <c r="AH38" s="36">
        <v>7</v>
      </c>
      <c r="AI38" s="984">
        <v>345</v>
      </c>
      <c r="AJ38" s="984">
        <v>1</v>
      </c>
      <c r="AK38" s="36">
        <v>8</v>
      </c>
      <c r="AL38" s="36">
        <v>0</v>
      </c>
      <c r="AM38" s="984">
        <v>18</v>
      </c>
      <c r="AN38" s="984">
        <v>408</v>
      </c>
      <c r="AO38" s="33">
        <v>426</v>
      </c>
      <c r="AP38" s="984">
        <v>2</v>
      </c>
      <c r="AQ38" s="984">
        <v>3</v>
      </c>
      <c r="AR38" s="984">
        <v>36</v>
      </c>
      <c r="AS38" s="984">
        <v>23</v>
      </c>
      <c r="AT38" s="984">
        <v>81</v>
      </c>
      <c r="AU38" s="984">
        <v>104</v>
      </c>
    </row>
    <row r="39" spans="1:47" ht="18.75" customHeight="1" x14ac:dyDescent="0.2">
      <c r="A39" s="651"/>
      <c r="B39" s="536"/>
      <c r="C39" s="294"/>
      <c r="D39" s="983"/>
      <c r="E39" s="983"/>
      <c r="F39" s="983"/>
      <c r="G39" s="983"/>
      <c r="H39" s="33"/>
      <c r="I39" s="983"/>
      <c r="J39" s="983"/>
      <c r="K39" s="33"/>
      <c r="L39" s="983"/>
      <c r="M39" s="983"/>
      <c r="N39" s="33"/>
      <c r="O39" s="983"/>
      <c r="P39" s="983"/>
      <c r="Q39" s="33"/>
      <c r="R39" s="983"/>
      <c r="S39" s="983"/>
      <c r="T39" s="33"/>
      <c r="U39" s="984"/>
      <c r="V39" s="985"/>
      <c r="W39" s="49"/>
      <c r="X39" s="33"/>
      <c r="Y39" s="36"/>
      <c r="Z39" s="33"/>
      <c r="AA39" s="984"/>
      <c r="AB39" s="984"/>
      <c r="AC39" s="36"/>
      <c r="AD39" s="984"/>
      <c r="AE39" s="984"/>
      <c r="AF39" s="984"/>
      <c r="AG39" s="984"/>
      <c r="AH39" s="984"/>
      <c r="AI39" s="984"/>
      <c r="AJ39" s="984"/>
      <c r="AK39" s="984"/>
      <c r="AL39" s="984"/>
      <c r="AM39" s="984"/>
      <c r="AN39" s="984"/>
      <c r="AO39" s="33"/>
      <c r="AP39" s="984"/>
      <c r="AQ39" s="984"/>
      <c r="AR39" s="984"/>
      <c r="AS39" s="984"/>
      <c r="AT39" s="984"/>
      <c r="AU39" s="984"/>
    </row>
    <row r="40" spans="1:47" ht="18.75" customHeight="1" x14ac:dyDescent="0.2">
      <c r="A40" s="651"/>
      <c r="B40" s="659" t="s">
        <v>160</v>
      </c>
      <c r="C40" s="294" t="s">
        <v>149</v>
      </c>
      <c r="D40" s="983">
        <v>1</v>
      </c>
      <c r="E40" s="983">
        <v>3</v>
      </c>
      <c r="F40" s="983">
        <v>2</v>
      </c>
      <c r="G40" s="983">
        <v>0</v>
      </c>
      <c r="H40" s="33">
        <v>2</v>
      </c>
      <c r="I40" s="983">
        <v>6</v>
      </c>
      <c r="J40" s="983">
        <v>6</v>
      </c>
      <c r="K40" s="33">
        <v>12</v>
      </c>
      <c r="L40" s="983">
        <v>5</v>
      </c>
      <c r="M40" s="983">
        <v>8</v>
      </c>
      <c r="N40" s="33">
        <v>13</v>
      </c>
      <c r="O40" s="983">
        <v>8</v>
      </c>
      <c r="P40" s="983">
        <v>7</v>
      </c>
      <c r="Q40" s="33">
        <v>15</v>
      </c>
      <c r="R40" s="983">
        <v>4</v>
      </c>
      <c r="S40" s="983">
        <v>7</v>
      </c>
      <c r="T40" s="33">
        <v>11</v>
      </c>
      <c r="U40" s="984">
        <v>3</v>
      </c>
      <c r="V40" s="985">
        <v>9</v>
      </c>
      <c r="W40" s="49">
        <v>12</v>
      </c>
      <c r="X40" s="33">
        <v>28</v>
      </c>
      <c r="Y40" s="36">
        <v>37</v>
      </c>
      <c r="Z40" s="33">
        <v>65</v>
      </c>
      <c r="AA40" s="984">
        <v>10</v>
      </c>
      <c r="AB40" s="984">
        <v>7</v>
      </c>
      <c r="AC40" s="36">
        <v>17</v>
      </c>
      <c r="AD40" s="984">
        <v>1</v>
      </c>
      <c r="AE40" s="36">
        <v>0</v>
      </c>
      <c r="AF40" s="36">
        <v>0</v>
      </c>
      <c r="AG40" s="36">
        <v>4</v>
      </c>
      <c r="AH40" s="36">
        <v>0</v>
      </c>
      <c r="AI40" s="984">
        <v>9</v>
      </c>
      <c r="AJ40" s="36">
        <v>0</v>
      </c>
      <c r="AK40" s="36">
        <v>0</v>
      </c>
      <c r="AL40" s="36">
        <v>0</v>
      </c>
      <c r="AM40" s="984">
        <v>2</v>
      </c>
      <c r="AN40" s="984">
        <v>12</v>
      </c>
      <c r="AO40" s="33">
        <v>14</v>
      </c>
      <c r="AP40" s="984">
        <v>0</v>
      </c>
      <c r="AQ40" s="984">
        <v>1</v>
      </c>
      <c r="AR40" s="984">
        <v>0</v>
      </c>
      <c r="AS40" s="984">
        <v>0</v>
      </c>
      <c r="AT40" s="984">
        <v>5</v>
      </c>
      <c r="AU40" s="984">
        <v>5</v>
      </c>
    </row>
    <row r="41" spans="1:47" ht="18.75" customHeight="1" x14ac:dyDescent="0.2">
      <c r="A41" s="651"/>
      <c r="B41" s="659"/>
      <c r="C41" s="294" t="s">
        <v>150</v>
      </c>
      <c r="D41" s="983">
        <v>2</v>
      </c>
      <c r="E41" s="983">
        <v>7</v>
      </c>
      <c r="F41" s="983">
        <v>3</v>
      </c>
      <c r="G41" s="983">
        <v>2</v>
      </c>
      <c r="H41" s="33">
        <v>5</v>
      </c>
      <c r="I41" s="983">
        <v>7</v>
      </c>
      <c r="J41" s="983">
        <v>11</v>
      </c>
      <c r="K41" s="33">
        <v>18</v>
      </c>
      <c r="L41" s="983">
        <v>18</v>
      </c>
      <c r="M41" s="983">
        <v>6</v>
      </c>
      <c r="N41" s="33">
        <v>24</v>
      </c>
      <c r="O41" s="983">
        <v>24</v>
      </c>
      <c r="P41" s="983">
        <v>13</v>
      </c>
      <c r="Q41" s="33">
        <v>37</v>
      </c>
      <c r="R41" s="983">
        <v>14</v>
      </c>
      <c r="S41" s="983">
        <v>18</v>
      </c>
      <c r="T41" s="33">
        <v>32</v>
      </c>
      <c r="U41" s="984">
        <v>23</v>
      </c>
      <c r="V41" s="985">
        <v>9</v>
      </c>
      <c r="W41" s="49">
        <v>32</v>
      </c>
      <c r="X41" s="33">
        <v>89</v>
      </c>
      <c r="Y41" s="36">
        <v>59</v>
      </c>
      <c r="Z41" s="33">
        <v>148</v>
      </c>
      <c r="AA41" s="984">
        <v>19</v>
      </c>
      <c r="AB41" s="984">
        <v>17</v>
      </c>
      <c r="AC41" s="36">
        <v>36</v>
      </c>
      <c r="AD41" s="984">
        <v>1</v>
      </c>
      <c r="AE41" s="36">
        <v>1</v>
      </c>
      <c r="AF41" s="36">
        <v>0</v>
      </c>
      <c r="AG41" s="36">
        <v>3</v>
      </c>
      <c r="AH41" s="36">
        <v>0</v>
      </c>
      <c r="AI41" s="984">
        <v>17</v>
      </c>
      <c r="AJ41" s="36">
        <v>0</v>
      </c>
      <c r="AK41" s="36">
        <v>0</v>
      </c>
      <c r="AL41" s="36">
        <v>0</v>
      </c>
      <c r="AM41" s="984">
        <v>0</v>
      </c>
      <c r="AN41" s="984">
        <v>22</v>
      </c>
      <c r="AO41" s="33">
        <v>22</v>
      </c>
      <c r="AP41" s="984">
        <v>0</v>
      </c>
      <c r="AQ41" s="984">
        <v>3</v>
      </c>
      <c r="AR41" s="984">
        <v>0</v>
      </c>
      <c r="AS41" s="984">
        <v>2</v>
      </c>
      <c r="AT41" s="984">
        <v>8</v>
      </c>
      <c r="AU41" s="984">
        <v>10</v>
      </c>
    </row>
    <row r="42" spans="1:47" ht="18.75" customHeight="1" x14ac:dyDescent="0.2">
      <c r="A42" s="651"/>
      <c r="B42" s="294"/>
      <c r="C42" s="294"/>
      <c r="D42" s="983"/>
      <c r="E42" s="983"/>
      <c r="F42" s="983"/>
      <c r="G42" s="983"/>
      <c r="H42" s="33"/>
      <c r="I42" s="983"/>
      <c r="J42" s="983"/>
      <c r="K42" s="33"/>
      <c r="L42" s="983"/>
      <c r="M42" s="983"/>
      <c r="N42" s="33"/>
      <c r="O42" s="983"/>
      <c r="P42" s="983"/>
      <c r="Q42" s="33"/>
      <c r="R42" s="983"/>
      <c r="S42" s="983"/>
      <c r="T42" s="33"/>
      <c r="U42" s="984"/>
      <c r="V42" s="985"/>
      <c r="W42" s="49"/>
      <c r="X42" s="33"/>
      <c r="Y42" s="36"/>
      <c r="Z42" s="33"/>
      <c r="AA42" s="984"/>
      <c r="AB42" s="984"/>
      <c r="AC42" s="36"/>
      <c r="AD42" s="984"/>
      <c r="AE42" s="984"/>
      <c r="AF42" s="984"/>
      <c r="AG42" s="984"/>
      <c r="AH42" s="984"/>
      <c r="AI42" s="984"/>
      <c r="AJ42" s="984"/>
      <c r="AK42" s="984"/>
      <c r="AL42" s="984"/>
      <c r="AM42" s="984"/>
      <c r="AN42" s="984"/>
      <c r="AO42" s="33"/>
      <c r="AP42" s="984"/>
      <c r="AQ42" s="984"/>
      <c r="AR42" s="984"/>
      <c r="AS42" s="984"/>
      <c r="AT42" s="984"/>
      <c r="AU42" s="984"/>
    </row>
    <row r="43" spans="1:47" ht="18.75" customHeight="1" x14ac:dyDescent="0.2">
      <c r="A43" s="651"/>
      <c r="B43" s="659" t="s">
        <v>161</v>
      </c>
      <c r="C43" s="294" t="s">
        <v>149</v>
      </c>
      <c r="D43" s="983">
        <v>1</v>
      </c>
      <c r="E43" s="983">
        <v>4</v>
      </c>
      <c r="F43" s="983">
        <v>2</v>
      </c>
      <c r="G43" s="983">
        <v>1</v>
      </c>
      <c r="H43" s="33">
        <v>3</v>
      </c>
      <c r="I43" s="983">
        <v>5</v>
      </c>
      <c r="J43" s="983">
        <v>5</v>
      </c>
      <c r="K43" s="33">
        <v>10</v>
      </c>
      <c r="L43" s="983">
        <v>4</v>
      </c>
      <c r="M43" s="983">
        <v>3</v>
      </c>
      <c r="N43" s="33">
        <v>7</v>
      </c>
      <c r="O43" s="983">
        <v>9</v>
      </c>
      <c r="P43" s="983">
        <v>7</v>
      </c>
      <c r="Q43" s="33">
        <v>16</v>
      </c>
      <c r="R43" s="983">
        <v>9</v>
      </c>
      <c r="S43" s="983">
        <v>9</v>
      </c>
      <c r="T43" s="33">
        <v>18</v>
      </c>
      <c r="U43" s="984">
        <v>13</v>
      </c>
      <c r="V43" s="985">
        <v>10</v>
      </c>
      <c r="W43" s="49">
        <v>23</v>
      </c>
      <c r="X43" s="33">
        <v>42</v>
      </c>
      <c r="Y43" s="36">
        <v>35</v>
      </c>
      <c r="Z43" s="33">
        <v>77</v>
      </c>
      <c r="AA43" s="984">
        <v>7</v>
      </c>
      <c r="AB43" s="984">
        <v>15</v>
      </c>
      <c r="AC43" s="36">
        <v>22</v>
      </c>
      <c r="AD43" s="36">
        <v>1</v>
      </c>
      <c r="AE43" s="36">
        <v>1</v>
      </c>
      <c r="AF43" s="36">
        <v>0</v>
      </c>
      <c r="AG43" s="36">
        <v>0</v>
      </c>
      <c r="AH43" s="36">
        <v>0</v>
      </c>
      <c r="AI43" s="984">
        <v>13</v>
      </c>
      <c r="AJ43" s="36">
        <v>0</v>
      </c>
      <c r="AK43" s="36">
        <v>1</v>
      </c>
      <c r="AL43" s="36">
        <v>0</v>
      </c>
      <c r="AM43" s="36">
        <v>2</v>
      </c>
      <c r="AN43" s="984">
        <v>14</v>
      </c>
      <c r="AO43" s="33">
        <v>16</v>
      </c>
      <c r="AP43" s="36">
        <v>0</v>
      </c>
      <c r="AQ43" s="36">
        <v>0</v>
      </c>
      <c r="AR43" s="36">
        <v>0</v>
      </c>
      <c r="AS43" s="36">
        <v>0</v>
      </c>
      <c r="AT43" s="36">
        <v>3</v>
      </c>
      <c r="AU43" s="984">
        <v>3</v>
      </c>
    </row>
    <row r="44" spans="1:47" ht="18.75" customHeight="1" x14ac:dyDescent="0.2">
      <c r="A44" s="651"/>
      <c r="B44" s="659"/>
      <c r="C44" s="294" t="s">
        <v>150</v>
      </c>
      <c r="D44" s="983">
        <v>1</v>
      </c>
      <c r="E44" s="983">
        <v>6</v>
      </c>
      <c r="F44" s="983">
        <v>2</v>
      </c>
      <c r="G44" s="983">
        <v>2</v>
      </c>
      <c r="H44" s="33">
        <v>4</v>
      </c>
      <c r="I44" s="983">
        <v>2</v>
      </c>
      <c r="J44" s="983">
        <v>6</v>
      </c>
      <c r="K44" s="33">
        <v>8</v>
      </c>
      <c r="L44" s="983">
        <v>4</v>
      </c>
      <c r="M44" s="983">
        <v>5</v>
      </c>
      <c r="N44" s="33">
        <v>9</v>
      </c>
      <c r="O44" s="983">
        <v>16</v>
      </c>
      <c r="P44" s="983">
        <v>22</v>
      </c>
      <c r="Q44" s="33">
        <v>38</v>
      </c>
      <c r="R44" s="983">
        <v>14</v>
      </c>
      <c r="S44" s="983">
        <v>15</v>
      </c>
      <c r="T44" s="33">
        <v>29</v>
      </c>
      <c r="U44" s="984">
        <v>23</v>
      </c>
      <c r="V44" s="985">
        <v>22</v>
      </c>
      <c r="W44" s="49">
        <v>45</v>
      </c>
      <c r="X44" s="33">
        <v>61</v>
      </c>
      <c r="Y44" s="36">
        <v>72</v>
      </c>
      <c r="Z44" s="33">
        <v>133</v>
      </c>
      <c r="AA44" s="984">
        <v>0</v>
      </c>
      <c r="AB44" s="984">
        <v>0</v>
      </c>
      <c r="AC44" s="36">
        <v>0</v>
      </c>
      <c r="AD44" s="984">
        <v>1</v>
      </c>
      <c r="AE44" s="36">
        <v>1</v>
      </c>
      <c r="AF44" s="984">
        <v>0</v>
      </c>
      <c r="AG44" s="36">
        <v>1</v>
      </c>
      <c r="AH44" s="36">
        <v>0</v>
      </c>
      <c r="AI44" s="984">
        <v>16</v>
      </c>
      <c r="AJ44" s="36">
        <v>0</v>
      </c>
      <c r="AK44" s="36">
        <v>0</v>
      </c>
      <c r="AL44" s="36">
        <v>0</v>
      </c>
      <c r="AM44" s="984">
        <v>0</v>
      </c>
      <c r="AN44" s="984">
        <v>19</v>
      </c>
      <c r="AO44" s="33">
        <v>19</v>
      </c>
      <c r="AP44" s="36">
        <v>0</v>
      </c>
      <c r="AQ44" s="36">
        <v>0</v>
      </c>
      <c r="AR44" s="36">
        <v>0</v>
      </c>
      <c r="AS44" s="984">
        <v>2</v>
      </c>
      <c r="AT44" s="984">
        <v>5</v>
      </c>
      <c r="AU44" s="984">
        <v>7</v>
      </c>
    </row>
    <row r="45" spans="1:47" ht="18.75" customHeight="1" x14ac:dyDescent="0.2">
      <c r="A45" s="651"/>
      <c r="B45" s="294"/>
      <c r="C45" s="294"/>
      <c r="D45" s="983"/>
      <c r="E45" s="983"/>
      <c r="F45" s="983"/>
      <c r="G45" s="983"/>
      <c r="H45" s="33"/>
      <c r="I45" s="983"/>
      <c r="J45" s="983"/>
      <c r="K45" s="33"/>
      <c r="L45" s="983"/>
      <c r="M45" s="983"/>
      <c r="N45" s="33"/>
      <c r="O45" s="983"/>
      <c r="P45" s="983"/>
      <c r="Q45" s="33"/>
      <c r="R45" s="983"/>
      <c r="S45" s="983"/>
      <c r="T45" s="33"/>
      <c r="U45" s="984"/>
      <c r="V45" s="985"/>
      <c r="W45" s="49"/>
      <c r="X45" s="33"/>
      <c r="Y45" s="36"/>
      <c r="Z45" s="33"/>
      <c r="AA45" s="984"/>
      <c r="AB45" s="984"/>
      <c r="AC45" s="36"/>
      <c r="AD45" s="984"/>
      <c r="AE45" s="984"/>
      <c r="AF45" s="984"/>
      <c r="AG45" s="984"/>
      <c r="AH45" s="984"/>
      <c r="AI45" s="984"/>
      <c r="AJ45" s="984"/>
      <c r="AK45" s="984"/>
      <c r="AL45" s="984"/>
      <c r="AM45" s="984"/>
      <c r="AN45" s="984"/>
      <c r="AO45" s="33"/>
      <c r="AP45" s="984"/>
      <c r="AQ45" s="984"/>
      <c r="AR45" s="984"/>
      <c r="AS45" s="984"/>
      <c r="AT45" s="984"/>
      <c r="AU45" s="984"/>
    </row>
    <row r="46" spans="1:47" ht="18.75" customHeight="1" x14ac:dyDescent="0.2">
      <c r="A46" s="651"/>
      <c r="B46" s="662" t="s">
        <v>162</v>
      </c>
      <c r="C46" s="294" t="s">
        <v>149</v>
      </c>
      <c r="D46" s="983">
        <v>2</v>
      </c>
      <c r="E46" s="983">
        <v>9</v>
      </c>
      <c r="F46" s="983">
        <v>2</v>
      </c>
      <c r="G46" s="983">
        <v>3</v>
      </c>
      <c r="H46" s="33">
        <v>5</v>
      </c>
      <c r="I46" s="983">
        <v>13</v>
      </c>
      <c r="J46" s="983">
        <v>8</v>
      </c>
      <c r="K46" s="33">
        <v>21</v>
      </c>
      <c r="L46" s="983">
        <v>18</v>
      </c>
      <c r="M46" s="983">
        <v>17</v>
      </c>
      <c r="N46" s="33">
        <v>35</v>
      </c>
      <c r="O46" s="983">
        <v>17</v>
      </c>
      <c r="P46" s="983">
        <v>22</v>
      </c>
      <c r="Q46" s="33">
        <v>39</v>
      </c>
      <c r="R46" s="983">
        <v>29</v>
      </c>
      <c r="S46" s="983">
        <v>23</v>
      </c>
      <c r="T46" s="33">
        <v>52</v>
      </c>
      <c r="U46" s="984">
        <v>16</v>
      </c>
      <c r="V46" s="985">
        <v>22</v>
      </c>
      <c r="W46" s="49">
        <v>38</v>
      </c>
      <c r="X46" s="33">
        <v>95</v>
      </c>
      <c r="Y46" s="36">
        <v>95</v>
      </c>
      <c r="Z46" s="33">
        <v>190</v>
      </c>
      <c r="AA46" s="984">
        <v>24</v>
      </c>
      <c r="AB46" s="984">
        <v>20</v>
      </c>
      <c r="AC46" s="36">
        <v>44</v>
      </c>
      <c r="AD46" s="984">
        <v>2</v>
      </c>
      <c r="AE46" s="36">
        <v>1</v>
      </c>
      <c r="AF46" s="36">
        <v>0</v>
      </c>
      <c r="AG46" s="36">
        <v>2</v>
      </c>
      <c r="AH46" s="36">
        <v>4</v>
      </c>
      <c r="AI46" s="984">
        <v>29</v>
      </c>
      <c r="AJ46" s="36">
        <v>0</v>
      </c>
      <c r="AK46" s="36">
        <v>0</v>
      </c>
      <c r="AL46" s="36">
        <v>0</v>
      </c>
      <c r="AM46" s="984">
        <v>6</v>
      </c>
      <c r="AN46" s="984">
        <v>32</v>
      </c>
      <c r="AO46" s="33">
        <v>38</v>
      </c>
      <c r="AP46" s="36">
        <v>0</v>
      </c>
      <c r="AQ46" s="36">
        <v>0</v>
      </c>
      <c r="AR46" s="36">
        <v>9</v>
      </c>
      <c r="AS46" s="984">
        <v>3</v>
      </c>
      <c r="AT46" s="984">
        <v>8</v>
      </c>
      <c r="AU46" s="984">
        <v>11</v>
      </c>
    </row>
    <row r="47" spans="1:47" ht="18.75" customHeight="1" x14ac:dyDescent="0.2">
      <c r="A47" s="651"/>
      <c r="B47" s="662"/>
      <c r="C47" s="294" t="s">
        <v>150</v>
      </c>
      <c r="D47" s="983">
        <v>29</v>
      </c>
      <c r="E47" s="983">
        <v>117</v>
      </c>
      <c r="F47" s="983">
        <v>61</v>
      </c>
      <c r="G47" s="983">
        <v>57</v>
      </c>
      <c r="H47" s="33">
        <v>118</v>
      </c>
      <c r="I47" s="983">
        <v>180</v>
      </c>
      <c r="J47" s="983">
        <v>172</v>
      </c>
      <c r="K47" s="33">
        <v>352</v>
      </c>
      <c r="L47" s="983">
        <v>242</v>
      </c>
      <c r="M47" s="983">
        <v>191</v>
      </c>
      <c r="N47" s="33">
        <v>433</v>
      </c>
      <c r="O47" s="983">
        <v>405</v>
      </c>
      <c r="P47" s="983">
        <v>334</v>
      </c>
      <c r="Q47" s="33">
        <v>739</v>
      </c>
      <c r="R47" s="983">
        <v>375</v>
      </c>
      <c r="S47" s="983">
        <v>381</v>
      </c>
      <c r="T47" s="33">
        <v>756</v>
      </c>
      <c r="U47" s="984">
        <v>359</v>
      </c>
      <c r="V47" s="985">
        <v>370</v>
      </c>
      <c r="W47" s="49">
        <v>729</v>
      </c>
      <c r="X47" s="33">
        <v>1622</v>
      </c>
      <c r="Y47" s="36">
        <v>1505</v>
      </c>
      <c r="Z47" s="33">
        <v>3127</v>
      </c>
      <c r="AA47" s="984">
        <v>349</v>
      </c>
      <c r="AB47" s="984">
        <v>351</v>
      </c>
      <c r="AC47" s="36">
        <v>700</v>
      </c>
      <c r="AD47" s="984">
        <v>28</v>
      </c>
      <c r="AE47" s="36">
        <v>14</v>
      </c>
      <c r="AF47" s="984">
        <v>4</v>
      </c>
      <c r="AG47" s="36">
        <v>48</v>
      </c>
      <c r="AH47" s="36">
        <v>23</v>
      </c>
      <c r="AI47" s="984">
        <v>450</v>
      </c>
      <c r="AJ47" s="36">
        <v>4</v>
      </c>
      <c r="AK47" s="36">
        <v>4</v>
      </c>
      <c r="AL47" s="984">
        <v>0</v>
      </c>
      <c r="AM47" s="984">
        <v>33</v>
      </c>
      <c r="AN47" s="984">
        <v>542</v>
      </c>
      <c r="AO47" s="33">
        <v>575</v>
      </c>
      <c r="AP47" s="984">
        <v>4</v>
      </c>
      <c r="AQ47" s="984">
        <v>13</v>
      </c>
      <c r="AR47" s="984">
        <v>74</v>
      </c>
      <c r="AS47" s="984">
        <v>29</v>
      </c>
      <c r="AT47" s="984">
        <v>181</v>
      </c>
      <c r="AU47" s="984">
        <v>210</v>
      </c>
    </row>
    <row r="48" spans="1:47" ht="18.75" customHeight="1" x14ac:dyDescent="0.2">
      <c r="A48" s="651"/>
      <c r="B48" s="536"/>
      <c r="C48" s="294"/>
      <c r="D48" s="983"/>
      <c r="E48" s="983"/>
      <c r="F48" s="983"/>
      <c r="G48" s="983"/>
      <c r="H48" s="33"/>
      <c r="I48" s="983"/>
      <c r="J48" s="983"/>
      <c r="K48" s="33"/>
      <c r="L48" s="983"/>
      <c r="M48" s="983"/>
      <c r="N48" s="33"/>
      <c r="O48" s="983"/>
      <c r="P48" s="983"/>
      <c r="Q48" s="33"/>
      <c r="R48" s="983"/>
      <c r="S48" s="983"/>
      <c r="T48" s="33"/>
      <c r="U48" s="984"/>
      <c r="V48" s="985"/>
      <c r="W48" s="49"/>
      <c r="X48" s="33"/>
      <c r="Y48" s="36"/>
      <c r="Z48" s="33"/>
      <c r="AA48" s="984"/>
      <c r="AB48" s="984"/>
      <c r="AC48" s="36"/>
      <c r="AD48" s="984"/>
      <c r="AE48" s="984"/>
      <c r="AF48" s="984"/>
      <c r="AG48" s="984"/>
      <c r="AH48" s="984"/>
      <c r="AI48" s="984"/>
      <c r="AJ48" s="984"/>
      <c r="AK48" s="984"/>
      <c r="AL48" s="984"/>
      <c r="AM48" s="984"/>
      <c r="AN48" s="984"/>
      <c r="AO48" s="33"/>
      <c r="AP48" s="984"/>
      <c r="AQ48" s="984"/>
      <c r="AR48" s="984"/>
      <c r="AS48" s="984"/>
      <c r="AT48" s="984"/>
      <c r="AU48" s="984"/>
    </row>
    <row r="49" spans="1:47" ht="18.75" customHeight="1" x14ac:dyDescent="0.2">
      <c r="A49" s="651"/>
      <c r="B49" s="659" t="s">
        <v>163</v>
      </c>
      <c r="C49" s="294" t="s">
        <v>149</v>
      </c>
      <c r="D49" s="983">
        <v>3</v>
      </c>
      <c r="E49" s="983">
        <v>19</v>
      </c>
      <c r="F49" s="983">
        <v>6</v>
      </c>
      <c r="G49" s="983">
        <v>4</v>
      </c>
      <c r="H49" s="33">
        <v>10</v>
      </c>
      <c r="I49" s="983">
        <v>30</v>
      </c>
      <c r="J49" s="983">
        <v>32</v>
      </c>
      <c r="K49" s="33">
        <v>62</v>
      </c>
      <c r="L49" s="983">
        <v>41</v>
      </c>
      <c r="M49" s="983">
        <v>30</v>
      </c>
      <c r="N49" s="33">
        <v>71</v>
      </c>
      <c r="O49" s="983">
        <v>56</v>
      </c>
      <c r="P49" s="983">
        <v>50</v>
      </c>
      <c r="Q49" s="33">
        <v>106</v>
      </c>
      <c r="R49" s="983">
        <v>50</v>
      </c>
      <c r="S49" s="983">
        <v>43</v>
      </c>
      <c r="T49" s="33">
        <v>93</v>
      </c>
      <c r="U49" s="984">
        <v>47</v>
      </c>
      <c r="V49" s="985">
        <v>52</v>
      </c>
      <c r="W49" s="49">
        <v>99</v>
      </c>
      <c r="X49" s="33">
        <v>230</v>
      </c>
      <c r="Y49" s="36">
        <v>211</v>
      </c>
      <c r="Z49" s="33">
        <v>441</v>
      </c>
      <c r="AA49" s="984">
        <v>49</v>
      </c>
      <c r="AB49" s="984">
        <v>61</v>
      </c>
      <c r="AC49" s="36">
        <v>110</v>
      </c>
      <c r="AD49" s="984">
        <v>2</v>
      </c>
      <c r="AE49" s="36">
        <v>2</v>
      </c>
      <c r="AF49" s="984">
        <v>0</v>
      </c>
      <c r="AG49" s="36">
        <v>0</v>
      </c>
      <c r="AH49" s="36">
        <v>1</v>
      </c>
      <c r="AI49" s="984">
        <v>73</v>
      </c>
      <c r="AJ49" s="36">
        <v>0</v>
      </c>
      <c r="AK49" s="36">
        <v>0</v>
      </c>
      <c r="AL49" s="36">
        <v>0</v>
      </c>
      <c r="AM49" s="984">
        <v>12</v>
      </c>
      <c r="AN49" s="984">
        <v>66</v>
      </c>
      <c r="AO49" s="33">
        <v>78</v>
      </c>
      <c r="AP49" s="36">
        <v>0</v>
      </c>
      <c r="AQ49" s="36">
        <v>0</v>
      </c>
      <c r="AR49" s="36">
        <v>1</v>
      </c>
      <c r="AS49" s="984">
        <v>6</v>
      </c>
      <c r="AT49" s="984">
        <v>13</v>
      </c>
      <c r="AU49" s="984">
        <v>19</v>
      </c>
    </row>
    <row r="50" spans="1:47" ht="18.75" customHeight="1" x14ac:dyDescent="0.2">
      <c r="A50" s="651"/>
      <c r="B50" s="659"/>
      <c r="C50" s="294" t="s">
        <v>150</v>
      </c>
      <c r="D50" s="983">
        <v>6</v>
      </c>
      <c r="E50" s="983">
        <v>27</v>
      </c>
      <c r="F50" s="983">
        <v>19</v>
      </c>
      <c r="G50" s="983">
        <v>13</v>
      </c>
      <c r="H50" s="33">
        <v>32</v>
      </c>
      <c r="I50" s="983">
        <v>40</v>
      </c>
      <c r="J50" s="983">
        <v>48</v>
      </c>
      <c r="K50" s="33">
        <v>88</v>
      </c>
      <c r="L50" s="983">
        <v>70</v>
      </c>
      <c r="M50" s="983">
        <v>41</v>
      </c>
      <c r="N50" s="33">
        <v>111</v>
      </c>
      <c r="O50" s="983">
        <v>84</v>
      </c>
      <c r="P50" s="983">
        <v>74</v>
      </c>
      <c r="Q50" s="33">
        <v>158</v>
      </c>
      <c r="R50" s="983">
        <v>90</v>
      </c>
      <c r="S50" s="983">
        <v>77</v>
      </c>
      <c r="T50" s="33">
        <v>167</v>
      </c>
      <c r="U50" s="984">
        <v>94</v>
      </c>
      <c r="V50" s="985">
        <v>83</v>
      </c>
      <c r="W50" s="49">
        <v>177</v>
      </c>
      <c r="X50" s="33">
        <v>397</v>
      </c>
      <c r="Y50" s="36">
        <v>336</v>
      </c>
      <c r="Z50" s="33">
        <v>733</v>
      </c>
      <c r="AA50" s="984">
        <v>71</v>
      </c>
      <c r="AB50" s="984">
        <v>87</v>
      </c>
      <c r="AC50" s="36">
        <v>158</v>
      </c>
      <c r="AD50" s="984">
        <v>6</v>
      </c>
      <c r="AE50" s="36">
        <v>4</v>
      </c>
      <c r="AF50" s="984">
        <v>1</v>
      </c>
      <c r="AG50" s="36">
        <v>7</v>
      </c>
      <c r="AH50" s="36">
        <v>4</v>
      </c>
      <c r="AI50" s="984">
        <v>134</v>
      </c>
      <c r="AJ50" s="36">
        <v>1</v>
      </c>
      <c r="AK50" s="36">
        <v>4</v>
      </c>
      <c r="AL50" s="36">
        <v>0</v>
      </c>
      <c r="AM50" s="984">
        <v>2</v>
      </c>
      <c r="AN50" s="984">
        <v>159</v>
      </c>
      <c r="AO50" s="33">
        <v>161</v>
      </c>
      <c r="AP50" s="984">
        <v>0</v>
      </c>
      <c r="AQ50" s="984">
        <v>1</v>
      </c>
      <c r="AR50" s="984">
        <v>26</v>
      </c>
      <c r="AS50" s="984">
        <v>7</v>
      </c>
      <c r="AT50" s="984">
        <v>31</v>
      </c>
      <c r="AU50" s="984">
        <v>38</v>
      </c>
    </row>
    <row r="51" spans="1:47" ht="18.75" customHeight="1" x14ac:dyDescent="0.2">
      <c r="A51" s="651"/>
      <c r="B51" s="8"/>
      <c r="C51" s="294"/>
      <c r="D51" s="983"/>
      <c r="E51" s="983"/>
      <c r="F51" s="983"/>
      <c r="G51" s="983"/>
      <c r="H51" s="33"/>
      <c r="I51" s="983"/>
      <c r="J51" s="983"/>
      <c r="K51" s="33"/>
      <c r="L51" s="983"/>
      <c r="M51" s="983"/>
      <c r="N51" s="33"/>
      <c r="O51" s="983"/>
      <c r="P51" s="983"/>
      <c r="Q51" s="33"/>
      <c r="R51" s="983"/>
      <c r="S51" s="983"/>
      <c r="T51" s="33"/>
      <c r="U51" s="984"/>
      <c r="V51" s="985"/>
      <c r="W51" s="49"/>
      <c r="X51" s="33"/>
      <c r="Y51" s="36"/>
      <c r="Z51" s="33"/>
      <c r="AA51" s="984"/>
      <c r="AB51" s="984"/>
      <c r="AC51" s="36"/>
      <c r="AD51" s="984"/>
      <c r="AE51" s="984"/>
      <c r="AF51" s="984"/>
      <c r="AG51" s="984"/>
      <c r="AH51" s="984"/>
      <c r="AI51" s="984"/>
      <c r="AJ51" s="984"/>
      <c r="AK51" s="984"/>
      <c r="AL51" s="984"/>
      <c r="AM51" s="984"/>
      <c r="AN51" s="984"/>
      <c r="AO51" s="33"/>
      <c r="AP51" s="984"/>
      <c r="AQ51" s="984"/>
      <c r="AR51" s="984"/>
      <c r="AS51" s="984"/>
      <c r="AT51" s="984"/>
      <c r="AU51" s="984"/>
    </row>
    <row r="52" spans="1:47" ht="18.75" customHeight="1" x14ac:dyDescent="0.2">
      <c r="A52" s="651"/>
      <c r="B52" s="659" t="s">
        <v>164</v>
      </c>
      <c r="C52" s="294" t="s">
        <v>149</v>
      </c>
      <c r="D52" s="983">
        <v>0</v>
      </c>
      <c r="E52" s="983">
        <v>0</v>
      </c>
      <c r="F52" s="983">
        <v>0</v>
      </c>
      <c r="G52" s="983">
        <v>0</v>
      </c>
      <c r="H52" s="33">
        <v>0</v>
      </c>
      <c r="I52" s="983">
        <v>0</v>
      </c>
      <c r="J52" s="983">
        <v>0</v>
      </c>
      <c r="K52" s="33">
        <v>0</v>
      </c>
      <c r="L52" s="983">
        <v>0</v>
      </c>
      <c r="M52" s="983">
        <v>0</v>
      </c>
      <c r="N52" s="33">
        <v>0</v>
      </c>
      <c r="O52" s="983">
        <v>0</v>
      </c>
      <c r="P52" s="983">
        <v>0</v>
      </c>
      <c r="Q52" s="33">
        <v>0</v>
      </c>
      <c r="R52" s="983">
        <v>0</v>
      </c>
      <c r="S52" s="983">
        <v>0</v>
      </c>
      <c r="T52" s="33">
        <v>0</v>
      </c>
      <c r="U52" s="984">
        <v>0</v>
      </c>
      <c r="V52" s="985">
        <v>0</v>
      </c>
      <c r="W52" s="49">
        <v>0</v>
      </c>
      <c r="X52" s="33">
        <v>0</v>
      </c>
      <c r="Y52" s="36">
        <v>0</v>
      </c>
      <c r="Z52" s="33">
        <v>0</v>
      </c>
      <c r="AA52" s="984">
        <v>0</v>
      </c>
      <c r="AB52" s="984">
        <v>0</v>
      </c>
      <c r="AC52" s="36">
        <v>0</v>
      </c>
      <c r="AD52" s="984">
        <v>0</v>
      </c>
      <c r="AE52" s="36">
        <v>0</v>
      </c>
      <c r="AF52" s="984">
        <v>0</v>
      </c>
      <c r="AG52" s="36">
        <v>0</v>
      </c>
      <c r="AH52" s="36">
        <v>0</v>
      </c>
      <c r="AI52" s="984">
        <v>0</v>
      </c>
      <c r="AJ52" s="36">
        <v>0</v>
      </c>
      <c r="AK52" s="36">
        <v>0</v>
      </c>
      <c r="AL52" s="36">
        <v>0</v>
      </c>
      <c r="AM52" s="984">
        <v>0</v>
      </c>
      <c r="AN52" s="984">
        <v>0</v>
      </c>
      <c r="AO52" s="33">
        <v>0</v>
      </c>
      <c r="AP52" s="36">
        <v>0</v>
      </c>
      <c r="AQ52" s="36">
        <v>0</v>
      </c>
      <c r="AR52" s="36">
        <v>0</v>
      </c>
      <c r="AS52" s="36">
        <v>0</v>
      </c>
      <c r="AT52" s="984">
        <v>0</v>
      </c>
      <c r="AU52" s="984">
        <v>0</v>
      </c>
    </row>
    <row r="53" spans="1:47" ht="18.75" customHeight="1" x14ac:dyDescent="0.2">
      <c r="A53" s="651"/>
      <c r="B53" s="659"/>
      <c r="C53" s="294" t="s">
        <v>150</v>
      </c>
      <c r="D53" s="983">
        <v>13</v>
      </c>
      <c r="E53" s="983">
        <v>39</v>
      </c>
      <c r="F53" s="983">
        <v>29</v>
      </c>
      <c r="G53" s="983">
        <v>29</v>
      </c>
      <c r="H53" s="33">
        <v>58</v>
      </c>
      <c r="I53" s="983">
        <v>70</v>
      </c>
      <c r="J53" s="983">
        <v>81</v>
      </c>
      <c r="K53" s="33">
        <v>151</v>
      </c>
      <c r="L53" s="983">
        <v>103</v>
      </c>
      <c r="M53" s="983">
        <v>88</v>
      </c>
      <c r="N53" s="33">
        <v>191</v>
      </c>
      <c r="O53" s="983">
        <v>123</v>
      </c>
      <c r="P53" s="983">
        <v>122</v>
      </c>
      <c r="Q53" s="33">
        <v>245</v>
      </c>
      <c r="R53" s="983">
        <v>108</v>
      </c>
      <c r="S53" s="983">
        <v>109</v>
      </c>
      <c r="T53" s="33">
        <v>217</v>
      </c>
      <c r="U53" s="984">
        <v>119</v>
      </c>
      <c r="V53" s="985">
        <v>103</v>
      </c>
      <c r="W53" s="49">
        <v>222</v>
      </c>
      <c r="X53" s="33">
        <v>552</v>
      </c>
      <c r="Y53" s="36">
        <v>532</v>
      </c>
      <c r="Z53" s="33">
        <v>1084</v>
      </c>
      <c r="AA53" s="984">
        <v>129</v>
      </c>
      <c r="AB53" s="984">
        <v>123</v>
      </c>
      <c r="AC53" s="36">
        <v>252</v>
      </c>
      <c r="AD53" s="984">
        <v>12</v>
      </c>
      <c r="AE53" s="36">
        <v>6</v>
      </c>
      <c r="AF53" s="984">
        <v>2</v>
      </c>
      <c r="AG53" s="36">
        <v>12</v>
      </c>
      <c r="AH53" s="36">
        <v>13</v>
      </c>
      <c r="AI53" s="984">
        <v>158</v>
      </c>
      <c r="AJ53" s="36">
        <v>0</v>
      </c>
      <c r="AK53" s="36">
        <v>2</v>
      </c>
      <c r="AL53" s="984">
        <v>0</v>
      </c>
      <c r="AM53" s="984">
        <v>6</v>
      </c>
      <c r="AN53" s="984">
        <v>199</v>
      </c>
      <c r="AO53" s="33">
        <v>205</v>
      </c>
      <c r="AP53" s="984">
        <v>0</v>
      </c>
      <c r="AQ53" s="984">
        <v>4</v>
      </c>
      <c r="AR53" s="984">
        <v>11</v>
      </c>
      <c r="AS53" s="984">
        <v>8</v>
      </c>
      <c r="AT53" s="984">
        <v>59</v>
      </c>
      <c r="AU53" s="984">
        <v>67</v>
      </c>
    </row>
    <row r="54" spans="1:47" ht="18.75" customHeight="1" x14ac:dyDescent="0.2">
      <c r="A54" s="651"/>
      <c r="B54" s="294"/>
      <c r="C54" s="294"/>
      <c r="D54" s="983"/>
      <c r="E54" s="983"/>
      <c r="F54" s="983"/>
      <c r="G54" s="983"/>
      <c r="H54" s="33"/>
      <c r="I54" s="983"/>
      <c r="J54" s="983"/>
      <c r="K54" s="33"/>
      <c r="L54" s="983"/>
      <c r="M54" s="983"/>
      <c r="N54" s="33"/>
      <c r="O54" s="983"/>
      <c r="P54" s="983"/>
      <c r="Q54" s="33"/>
      <c r="R54" s="983"/>
      <c r="S54" s="983"/>
      <c r="T54" s="33"/>
      <c r="U54" s="984"/>
      <c r="V54" s="985"/>
      <c r="W54" s="49"/>
      <c r="X54" s="33"/>
      <c r="Y54" s="36"/>
      <c r="Z54" s="33"/>
      <c r="AA54" s="984"/>
      <c r="AB54" s="984"/>
      <c r="AC54" s="36"/>
      <c r="AD54" s="984"/>
      <c r="AE54" s="984"/>
      <c r="AF54" s="984"/>
      <c r="AG54" s="984"/>
      <c r="AH54" s="984"/>
      <c r="AI54" s="984"/>
      <c r="AJ54" s="984"/>
      <c r="AK54" s="984"/>
      <c r="AL54" s="984"/>
      <c r="AM54" s="984"/>
      <c r="AN54" s="984"/>
      <c r="AO54" s="33"/>
      <c r="AP54" s="984"/>
      <c r="AQ54" s="984"/>
      <c r="AR54" s="984"/>
      <c r="AS54" s="984"/>
      <c r="AT54" s="984"/>
      <c r="AU54" s="984"/>
    </row>
    <row r="55" spans="1:47" ht="18.75" customHeight="1" x14ac:dyDescent="0.45">
      <c r="A55" s="35"/>
      <c r="B55" s="659" t="s">
        <v>165</v>
      </c>
      <c r="C55" s="294" t="s">
        <v>149</v>
      </c>
      <c r="D55" s="983">
        <v>2</v>
      </c>
      <c r="E55" s="983">
        <v>6</v>
      </c>
      <c r="F55" s="983">
        <v>2</v>
      </c>
      <c r="G55" s="983">
        <v>2</v>
      </c>
      <c r="H55" s="33">
        <v>4</v>
      </c>
      <c r="I55" s="983">
        <v>10</v>
      </c>
      <c r="J55" s="983">
        <v>6</v>
      </c>
      <c r="K55" s="33">
        <v>16</v>
      </c>
      <c r="L55" s="983">
        <v>12</v>
      </c>
      <c r="M55" s="983">
        <v>14</v>
      </c>
      <c r="N55" s="33">
        <v>26</v>
      </c>
      <c r="O55" s="983">
        <v>24</v>
      </c>
      <c r="P55" s="983">
        <v>17</v>
      </c>
      <c r="Q55" s="33">
        <v>41</v>
      </c>
      <c r="R55" s="983">
        <v>14</v>
      </c>
      <c r="S55" s="983">
        <v>30</v>
      </c>
      <c r="T55" s="33">
        <v>44</v>
      </c>
      <c r="U55" s="984">
        <v>24</v>
      </c>
      <c r="V55" s="985">
        <v>24</v>
      </c>
      <c r="W55" s="49">
        <v>48</v>
      </c>
      <c r="X55" s="33">
        <v>86</v>
      </c>
      <c r="Y55" s="36">
        <v>93</v>
      </c>
      <c r="Z55" s="33">
        <v>179</v>
      </c>
      <c r="AA55" s="984">
        <v>25</v>
      </c>
      <c r="AB55" s="984">
        <v>21</v>
      </c>
      <c r="AC55" s="36">
        <v>46</v>
      </c>
      <c r="AD55" s="984">
        <v>2</v>
      </c>
      <c r="AE55" s="36">
        <v>0</v>
      </c>
      <c r="AF55" s="36">
        <v>0</v>
      </c>
      <c r="AG55" s="36">
        <v>0</v>
      </c>
      <c r="AH55" s="36">
        <v>0</v>
      </c>
      <c r="AI55" s="984">
        <v>21</v>
      </c>
      <c r="AJ55" s="36">
        <v>0</v>
      </c>
      <c r="AK55" s="36">
        <v>0</v>
      </c>
      <c r="AL55" s="36">
        <v>0</v>
      </c>
      <c r="AM55" s="984">
        <v>2</v>
      </c>
      <c r="AN55" s="984">
        <v>21</v>
      </c>
      <c r="AO55" s="33">
        <v>23</v>
      </c>
      <c r="AP55" s="984">
        <v>0</v>
      </c>
      <c r="AQ55" s="984">
        <v>0</v>
      </c>
      <c r="AR55" s="984">
        <v>3</v>
      </c>
      <c r="AS55" s="36">
        <v>1</v>
      </c>
      <c r="AT55" s="36">
        <v>5</v>
      </c>
      <c r="AU55" s="984">
        <v>6</v>
      </c>
    </row>
    <row r="56" spans="1:47" ht="18.75" customHeight="1" x14ac:dyDescent="0.45">
      <c r="A56" s="35"/>
      <c r="B56" s="659"/>
      <c r="C56" s="294" t="s">
        <v>150</v>
      </c>
      <c r="D56" s="983">
        <v>1</v>
      </c>
      <c r="E56" s="983">
        <v>4</v>
      </c>
      <c r="F56" s="983">
        <v>2</v>
      </c>
      <c r="G56" s="983">
        <v>0</v>
      </c>
      <c r="H56" s="33">
        <v>2</v>
      </c>
      <c r="I56" s="983">
        <v>3</v>
      </c>
      <c r="J56" s="983">
        <v>3</v>
      </c>
      <c r="K56" s="33">
        <v>6</v>
      </c>
      <c r="L56" s="983">
        <v>1</v>
      </c>
      <c r="M56" s="983">
        <v>6</v>
      </c>
      <c r="N56" s="33">
        <v>7</v>
      </c>
      <c r="O56" s="983">
        <v>11</v>
      </c>
      <c r="P56" s="983">
        <v>11</v>
      </c>
      <c r="Q56" s="33">
        <v>22</v>
      </c>
      <c r="R56" s="983">
        <v>10</v>
      </c>
      <c r="S56" s="983">
        <v>7</v>
      </c>
      <c r="T56" s="33">
        <v>17</v>
      </c>
      <c r="U56" s="984">
        <v>11</v>
      </c>
      <c r="V56" s="985">
        <v>7</v>
      </c>
      <c r="W56" s="49">
        <v>18</v>
      </c>
      <c r="X56" s="33">
        <v>38</v>
      </c>
      <c r="Y56" s="36">
        <v>34</v>
      </c>
      <c r="Z56" s="33">
        <v>72</v>
      </c>
      <c r="AA56" s="984">
        <v>14</v>
      </c>
      <c r="AB56" s="984">
        <v>13</v>
      </c>
      <c r="AC56" s="36">
        <v>27</v>
      </c>
      <c r="AD56" s="984">
        <v>0</v>
      </c>
      <c r="AE56" s="36">
        <v>0</v>
      </c>
      <c r="AF56" s="984">
        <v>0</v>
      </c>
      <c r="AG56" s="36">
        <v>0</v>
      </c>
      <c r="AH56" s="36">
        <v>0</v>
      </c>
      <c r="AI56" s="984">
        <v>0</v>
      </c>
      <c r="AJ56" s="36">
        <v>0</v>
      </c>
      <c r="AK56" s="36">
        <v>0</v>
      </c>
      <c r="AL56" s="36">
        <v>0</v>
      </c>
      <c r="AM56" s="984">
        <v>0</v>
      </c>
      <c r="AN56" s="984">
        <v>0</v>
      </c>
      <c r="AO56" s="33">
        <v>0</v>
      </c>
      <c r="AP56" s="36">
        <v>0</v>
      </c>
      <c r="AQ56" s="36">
        <v>0</v>
      </c>
      <c r="AR56" s="36">
        <v>0</v>
      </c>
      <c r="AS56" s="984">
        <v>0</v>
      </c>
      <c r="AT56" s="984">
        <v>0</v>
      </c>
      <c r="AU56" s="984">
        <v>0</v>
      </c>
    </row>
    <row r="57" spans="1:47" ht="18.75" customHeight="1" x14ac:dyDescent="0.45">
      <c r="A57" s="38"/>
      <c r="B57" s="39"/>
      <c r="C57" s="40"/>
      <c r="D57" s="41"/>
      <c r="E57" s="41"/>
      <c r="F57" s="41"/>
      <c r="G57" s="41"/>
      <c r="H57" s="42"/>
      <c r="I57" s="41"/>
      <c r="J57" s="41"/>
      <c r="K57" s="42"/>
      <c r="L57" s="41"/>
      <c r="M57" s="41"/>
      <c r="N57" s="42"/>
      <c r="O57" s="41"/>
      <c r="P57" s="41"/>
      <c r="Q57" s="42"/>
      <c r="R57" s="41"/>
      <c r="S57" s="41"/>
      <c r="T57" s="42"/>
      <c r="U57" s="44"/>
      <c r="V57" s="406"/>
      <c r="W57" s="405"/>
      <c r="X57" s="43"/>
      <c r="Y57" s="30"/>
      <c r="Z57" s="42"/>
      <c r="AA57" s="44"/>
      <c r="AB57" s="44"/>
      <c r="AC57" s="30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2"/>
      <c r="AP57" s="44"/>
      <c r="AQ57" s="44"/>
      <c r="AR57" s="44"/>
      <c r="AS57" s="44"/>
      <c r="AT57" s="44"/>
      <c r="AU57" s="122"/>
    </row>
    <row r="58" spans="1:47" ht="18.75" customHeight="1" x14ac:dyDescent="0.45">
      <c r="A58" s="123"/>
      <c r="B58" s="2"/>
      <c r="C58" s="13"/>
      <c r="D58" s="124"/>
      <c r="E58" s="124"/>
      <c r="F58" s="124"/>
      <c r="G58" s="124"/>
      <c r="H58" s="49"/>
      <c r="I58" s="124"/>
      <c r="J58" s="124"/>
      <c r="K58" s="49"/>
      <c r="L58" s="124"/>
      <c r="M58" s="124"/>
      <c r="N58" s="49"/>
      <c r="O58" s="124"/>
      <c r="P58" s="124"/>
      <c r="Q58" s="49"/>
      <c r="R58" s="124"/>
      <c r="S58" s="124"/>
      <c r="T58" s="49"/>
      <c r="U58" s="124"/>
      <c r="V58" s="124"/>
      <c r="W58" s="49"/>
      <c r="X58" s="49"/>
      <c r="Y58" s="49"/>
      <c r="Z58" s="49"/>
      <c r="AA58" s="124"/>
      <c r="AB58" s="124"/>
      <c r="AC58" s="49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49"/>
      <c r="AP58" s="124"/>
      <c r="AQ58" s="124"/>
      <c r="AR58" s="124"/>
      <c r="AS58" s="124"/>
      <c r="AT58" s="124"/>
      <c r="AU58" s="124"/>
    </row>
    <row r="59" spans="1:47" ht="18.75" customHeight="1" x14ac:dyDescent="0.2">
      <c r="A59" s="125"/>
      <c r="B59" s="47"/>
      <c r="C59" s="4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</row>
    <row r="60" spans="1:47" ht="28.5" customHeight="1" x14ac:dyDescent="0.2">
      <c r="A60" s="126" t="s">
        <v>604</v>
      </c>
      <c r="B60" s="2"/>
      <c r="C60" s="2"/>
      <c r="D60" s="49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</row>
    <row r="61" spans="1:47" ht="18.75" customHeight="1" x14ac:dyDescent="0.2">
      <c r="A61" s="378"/>
      <c r="B61" s="379"/>
      <c r="C61" s="379"/>
      <c r="D61" s="380"/>
      <c r="E61" s="380"/>
      <c r="F61" s="380"/>
      <c r="G61" s="380"/>
      <c r="H61" s="380"/>
      <c r="I61" s="380"/>
      <c r="J61" s="380"/>
      <c r="K61" s="380"/>
      <c r="L61" s="380"/>
      <c r="M61" s="380"/>
      <c r="N61" s="380"/>
      <c r="O61" s="380"/>
      <c r="P61" s="380"/>
      <c r="Q61" s="380"/>
      <c r="R61" s="380"/>
      <c r="S61" s="380"/>
      <c r="T61" s="380"/>
      <c r="U61" s="380"/>
      <c r="V61" s="380"/>
      <c r="W61" s="380"/>
      <c r="X61" s="380"/>
      <c r="Y61" s="380"/>
      <c r="Z61" s="380"/>
      <c r="AA61" s="380"/>
      <c r="AB61" s="380"/>
      <c r="AC61" s="380"/>
      <c r="AD61" s="380"/>
      <c r="AE61" s="380"/>
      <c r="AF61" s="380"/>
      <c r="AG61" s="380"/>
      <c r="AH61" s="380"/>
      <c r="AI61" s="380"/>
      <c r="AJ61" s="380"/>
      <c r="AK61" s="381"/>
      <c r="AL61" s="381"/>
      <c r="AM61" s="381"/>
      <c r="AN61" s="381"/>
      <c r="AO61" s="381"/>
      <c r="AP61" s="381"/>
      <c r="AQ61" s="381"/>
      <c r="AR61" s="381"/>
      <c r="AS61" s="381"/>
      <c r="AT61" s="381"/>
      <c r="AU61" s="381"/>
    </row>
    <row r="62" spans="1:47" ht="18.75" customHeight="1" x14ac:dyDescent="0.2">
      <c r="A62" s="677" t="s">
        <v>593</v>
      </c>
      <c r="B62" s="678"/>
      <c r="C62" s="476" t="s">
        <v>166</v>
      </c>
      <c r="D62" s="36">
        <v>17</v>
      </c>
      <c r="E62" s="36">
        <v>66</v>
      </c>
      <c r="F62" s="36">
        <v>27</v>
      </c>
      <c r="G62" s="50">
        <v>25</v>
      </c>
      <c r="H62" s="50">
        <v>52</v>
      </c>
      <c r="I62" s="50">
        <v>101</v>
      </c>
      <c r="J62" s="50">
        <v>93</v>
      </c>
      <c r="K62" s="50">
        <v>194</v>
      </c>
      <c r="L62" s="50">
        <v>136</v>
      </c>
      <c r="M62" s="50">
        <v>138</v>
      </c>
      <c r="N62" s="50">
        <v>274</v>
      </c>
      <c r="O62" s="50">
        <v>211</v>
      </c>
      <c r="P62" s="50">
        <v>201</v>
      </c>
      <c r="Q62" s="50">
        <v>412</v>
      </c>
      <c r="R62" s="50">
        <v>244</v>
      </c>
      <c r="S62" s="50">
        <v>212</v>
      </c>
      <c r="T62" s="50">
        <v>456</v>
      </c>
      <c r="U62" s="36">
        <v>212</v>
      </c>
      <c r="V62" s="33">
        <v>215</v>
      </c>
      <c r="W62" s="407">
        <v>427</v>
      </c>
      <c r="X62" s="50">
        <v>931</v>
      </c>
      <c r="Y62" s="36">
        <v>884</v>
      </c>
      <c r="Z62" s="36">
        <v>1815</v>
      </c>
      <c r="AA62" s="50">
        <v>213</v>
      </c>
      <c r="AB62" s="50">
        <v>213</v>
      </c>
      <c r="AC62" s="50">
        <v>426</v>
      </c>
      <c r="AD62" s="50">
        <v>16</v>
      </c>
      <c r="AE62" s="50">
        <v>13</v>
      </c>
      <c r="AF62" s="127">
        <v>1</v>
      </c>
      <c r="AG62" s="51">
        <v>11</v>
      </c>
      <c r="AH62" s="50">
        <v>2</v>
      </c>
      <c r="AI62" s="50">
        <v>244</v>
      </c>
      <c r="AJ62" s="50">
        <v>0</v>
      </c>
      <c r="AK62" s="50">
        <v>3</v>
      </c>
      <c r="AL62" s="50">
        <v>0</v>
      </c>
      <c r="AM62" s="50">
        <v>28</v>
      </c>
      <c r="AN62" s="50">
        <v>262</v>
      </c>
      <c r="AO62" s="50">
        <v>290</v>
      </c>
      <c r="AP62" s="50">
        <v>0</v>
      </c>
      <c r="AQ62" s="50">
        <v>7</v>
      </c>
      <c r="AR62" s="50">
        <v>33</v>
      </c>
      <c r="AS62" s="50">
        <v>23</v>
      </c>
      <c r="AT62" s="50">
        <v>58</v>
      </c>
      <c r="AU62" s="36">
        <v>81</v>
      </c>
    </row>
    <row r="63" spans="1:47" ht="18.75" customHeight="1" x14ac:dyDescent="0.2">
      <c r="A63" s="679"/>
      <c r="B63" s="680"/>
      <c r="C63" s="476" t="s">
        <v>168</v>
      </c>
      <c r="D63" s="36">
        <v>174</v>
      </c>
      <c r="E63" s="36">
        <v>833</v>
      </c>
      <c r="F63" s="36">
        <v>449</v>
      </c>
      <c r="G63" s="50">
        <v>448</v>
      </c>
      <c r="H63" s="50">
        <v>897</v>
      </c>
      <c r="I63" s="50">
        <v>1163</v>
      </c>
      <c r="J63" s="50">
        <v>1020</v>
      </c>
      <c r="K63" s="50">
        <v>2183</v>
      </c>
      <c r="L63" s="50">
        <v>1339</v>
      </c>
      <c r="M63" s="50">
        <v>1234</v>
      </c>
      <c r="N63" s="50">
        <v>2573</v>
      </c>
      <c r="O63" s="50">
        <v>3236</v>
      </c>
      <c r="P63" s="50">
        <v>2883</v>
      </c>
      <c r="Q63" s="50">
        <v>6119</v>
      </c>
      <c r="R63" s="50">
        <v>3116</v>
      </c>
      <c r="S63" s="50">
        <v>3145</v>
      </c>
      <c r="T63" s="50">
        <v>6261</v>
      </c>
      <c r="U63" s="36">
        <v>3159</v>
      </c>
      <c r="V63" s="33">
        <v>3018</v>
      </c>
      <c r="W63" s="51">
        <v>6177</v>
      </c>
      <c r="X63" s="50">
        <v>12462</v>
      </c>
      <c r="Y63" s="36">
        <v>11748</v>
      </c>
      <c r="Z63" s="36">
        <v>24210</v>
      </c>
      <c r="AA63" s="50">
        <v>2736</v>
      </c>
      <c r="AB63" s="50">
        <v>2619</v>
      </c>
      <c r="AC63" s="50">
        <v>5355</v>
      </c>
      <c r="AD63" s="50">
        <v>166</v>
      </c>
      <c r="AE63" s="50">
        <v>106</v>
      </c>
      <c r="AF63" s="127">
        <v>29</v>
      </c>
      <c r="AG63" s="51">
        <v>226</v>
      </c>
      <c r="AH63" s="50">
        <v>96</v>
      </c>
      <c r="AI63" s="50">
        <v>3079</v>
      </c>
      <c r="AJ63" s="50">
        <v>5</v>
      </c>
      <c r="AK63" s="50">
        <v>56</v>
      </c>
      <c r="AL63" s="50">
        <v>81</v>
      </c>
      <c r="AM63" s="50">
        <v>172</v>
      </c>
      <c r="AN63" s="50">
        <v>3672</v>
      </c>
      <c r="AO63" s="50">
        <v>3844</v>
      </c>
      <c r="AP63" s="50">
        <v>5</v>
      </c>
      <c r="AQ63" s="50">
        <v>10</v>
      </c>
      <c r="AR63" s="50">
        <v>193</v>
      </c>
      <c r="AS63" s="50">
        <v>199</v>
      </c>
      <c r="AT63" s="50">
        <v>756</v>
      </c>
      <c r="AU63" s="36">
        <v>955</v>
      </c>
    </row>
    <row r="64" spans="1:47" ht="18.75" customHeight="1" x14ac:dyDescent="0.2">
      <c r="A64" s="479"/>
      <c r="B64" s="480"/>
      <c r="C64" s="476"/>
      <c r="D64" s="36"/>
      <c r="E64" s="36"/>
      <c r="F64" s="36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36"/>
      <c r="V64" s="33"/>
      <c r="W64" s="51"/>
      <c r="X64" s="50"/>
      <c r="Y64" s="36"/>
      <c r="Z64" s="36"/>
      <c r="AA64" s="50"/>
      <c r="AB64" s="50"/>
      <c r="AC64" s="50"/>
      <c r="AD64" s="50"/>
      <c r="AE64" s="50"/>
      <c r="AF64" s="127"/>
      <c r="AG64" s="51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36"/>
    </row>
    <row r="65" spans="1:47" ht="18.75" customHeight="1" x14ac:dyDescent="0.2">
      <c r="A65" s="670" t="s">
        <v>489</v>
      </c>
      <c r="B65" s="671"/>
      <c r="C65" s="476" t="s">
        <v>166</v>
      </c>
      <c r="D65" s="36">
        <v>20</v>
      </c>
      <c r="E65" s="36">
        <v>77</v>
      </c>
      <c r="F65" s="36">
        <v>20</v>
      </c>
      <c r="G65" s="50">
        <v>21</v>
      </c>
      <c r="H65" s="50">
        <v>41</v>
      </c>
      <c r="I65" s="50">
        <v>123</v>
      </c>
      <c r="J65" s="50">
        <v>98</v>
      </c>
      <c r="K65" s="50">
        <v>221</v>
      </c>
      <c r="L65" s="50">
        <v>147</v>
      </c>
      <c r="M65" s="50">
        <v>137</v>
      </c>
      <c r="N65" s="50">
        <v>284</v>
      </c>
      <c r="O65" s="50">
        <v>227</v>
      </c>
      <c r="P65" s="50">
        <v>239</v>
      </c>
      <c r="Q65" s="50">
        <v>466</v>
      </c>
      <c r="R65" s="50">
        <v>267</v>
      </c>
      <c r="S65" s="50">
        <v>215</v>
      </c>
      <c r="T65" s="50">
        <v>482</v>
      </c>
      <c r="U65" s="36">
        <v>265</v>
      </c>
      <c r="V65" s="33">
        <v>244</v>
      </c>
      <c r="W65" s="51">
        <v>509</v>
      </c>
      <c r="X65" s="50">
        <v>1049</v>
      </c>
      <c r="Y65" s="36">
        <v>954</v>
      </c>
      <c r="Z65" s="36">
        <v>2003</v>
      </c>
      <c r="AA65" s="50">
        <v>222</v>
      </c>
      <c r="AB65" s="50">
        <v>225</v>
      </c>
      <c r="AC65" s="50">
        <v>447</v>
      </c>
      <c r="AD65" s="50">
        <v>19</v>
      </c>
      <c r="AE65" s="50">
        <v>11</v>
      </c>
      <c r="AF65" s="127">
        <v>1</v>
      </c>
      <c r="AG65" s="51">
        <v>10</v>
      </c>
      <c r="AH65" s="50">
        <v>4</v>
      </c>
      <c r="AI65" s="50">
        <v>300</v>
      </c>
      <c r="AJ65" s="50">
        <v>0</v>
      </c>
      <c r="AK65" s="50">
        <v>4</v>
      </c>
      <c r="AL65" s="50">
        <v>0</v>
      </c>
      <c r="AM65" s="50">
        <v>33</v>
      </c>
      <c r="AN65" s="50">
        <v>316</v>
      </c>
      <c r="AO65" s="50">
        <v>349</v>
      </c>
      <c r="AP65" s="50">
        <v>2</v>
      </c>
      <c r="AQ65" s="50">
        <v>5</v>
      </c>
      <c r="AR65" s="50">
        <v>38</v>
      </c>
      <c r="AS65" s="50">
        <v>23</v>
      </c>
      <c r="AT65" s="50">
        <v>66</v>
      </c>
      <c r="AU65" s="36">
        <v>89</v>
      </c>
    </row>
    <row r="66" spans="1:47" ht="18.75" customHeight="1" x14ac:dyDescent="0.2">
      <c r="A66" s="670"/>
      <c r="B66" s="671"/>
      <c r="C66" s="476" t="s">
        <v>168</v>
      </c>
      <c r="D66" s="36">
        <v>206</v>
      </c>
      <c r="E66" s="36">
        <v>968</v>
      </c>
      <c r="F66" s="36">
        <v>568</v>
      </c>
      <c r="G66" s="50">
        <v>519</v>
      </c>
      <c r="H66" s="50">
        <v>1087</v>
      </c>
      <c r="I66" s="50">
        <v>1335</v>
      </c>
      <c r="J66" s="50">
        <v>1265</v>
      </c>
      <c r="K66" s="50">
        <v>2600</v>
      </c>
      <c r="L66" s="50">
        <v>1544</v>
      </c>
      <c r="M66" s="50">
        <v>1443</v>
      </c>
      <c r="N66" s="50">
        <v>2987</v>
      </c>
      <c r="O66" s="50">
        <v>3584</v>
      </c>
      <c r="P66" s="50">
        <v>3486</v>
      </c>
      <c r="Q66" s="50">
        <v>7070</v>
      </c>
      <c r="R66" s="50">
        <v>3710</v>
      </c>
      <c r="S66" s="50">
        <v>3396</v>
      </c>
      <c r="T66" s="50">
        <v>7106</v>
      </c>
      <c r="U66" s="36">
        <v>3583</v>
      </c>
      <c r="V66" s="33">
        <v>3597</v>
      </c>
      <c r="W66" s="51">
        <v>7180</v>
      </c>
      <c r="X66" s="50">
        <v>14324</v>
      </c>
      <c r="Y66" s="36">
        <v>13706</v>
      </c>
      <c r="Z66" s="36">
        <v>28030</v>
      </c>
      <c r="AA66" s="50">
        <v>3177</v>
      </c>
      <c r="AB66" s="50">
        <v>3029</v>
      </c>
      <c r="AC66" s="50">
        <v>6206</v>
      </c>
      <c r="AD66" s="50">
        <v>197</v>
      </c>
      <c r="AE66" s="50">
        <v>122</v>
      </c>
      <c r="AF66" s="127">
        <v>38</v>
      </c>
      <c r="AG66" s="51">
        <v>274</v>
      </c>
      <c r="AH66" s="50">
        <v>107</v>
      </c>
      <c r="AI66" s="50">
        <v>3735</v>
      </c>
      <c r="AJ66" s="50">
        <v>6</v>
      </c>
      <c r="AK66" s="50">
        <v>74</v>
      </c>
      <c r="AL66" s="50">
        <v>93</v>
      </c>
      <c r="AM66" s="50">
        <v>214</v>
      </c>
      <c r="AN66" s="50">
        <v>4432</v>
      </c>
      <c r="AO66" s="50">
        <v>4646</v>
      </c>
      <c r="AP66" s="50">
        <v>39</v>
      </c>
      <c r="AQ66" s="50">
        <v>38</v>
      </c>
      <c r="AR66" s="50">
        <v>242</v>
      </c>
      <c r="AS66" s="50">
        <v>239</v>
      </c>
      <c r="AT66" s="50">
        <v>953</v>
      </c>
      <c r="AU66" s="36">
        <v>1192</v>
      </c>
    </row>
    <row r="67" spans="1:47" ht="18.75" customHeight="1" x14ac:dyDescent="0.2">
      <c r="A67" s="479"/>
      <c r="B67" s="480"/>
      <c r="C67" s="476"/>
      <c r="D67" s="36"/>
      <c r="E67" s="36"/>
      <c r="F67" s="36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36"/>
      <c r="V67" s="33"/>
      <c r="W67" s="51"/>
      <c r="X67" s="50"/>
      <c r="Y67" s="36"/>
      <c r="Z67" s="36"/>
      <c r="AA67" s="50"/>
      <c r="AB67" s="50"/>
      <c r="AC67" s="50"/>
      <c r="AD67" s="50"/>
      <c r="AE67" s="50"/>
      <c r="AF67" s="127"/>
      <c r="AG67" s="51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36"/>
    </row>
    <row r="68" spans="1:47" ht="18.75" customHeight="1" x14ac:dyDescent="0.2">
      <c r="A68" s="684" t="s">
        <v>494</v>
      </c>
      <c r="B68" s="680"/>
      <c r="C68" s="476" t="s">
        <v>166</v>
      </c>
      <c r="D68" s="36">
        <v>20</v>
      </c>
      <c r="E68" s="36">
        <v>78</v>
      </c>
      <c r="F68" s="36">
        <v>27</v>
      </c>
      <c r="G68" s="50">
        <v>29</v>
      </c>
      <c r="H68" s="50">
        <v>56</v>
      </c>
      <c r="I68" s="50">
        <v>104</v>
      </c>
      <c r="J68" s="50">
        <v>116</v>
      </c>
      <c r="K68" s="50">
        <v>220</v>
      </c>
      <c r="L68" s="50">
        <v>162</v>
      </c>
      <c r="M68" s="50">
        <v>147</v>
      </c>
      <c r="N68" s="50">
        <v>309</v>
      </c>
      <c r="O68" s="50">
        <v>231</v>
      </c>
      <c r="P68" s="50">
        <v>221</v>
      </c>
      <c r="Q68" s="50">
        <v>452</v>
      </c>
      <c r="R68" s="50">
        <v>225</v>
      </c>
      <c r="S68" s="50">
        <v>243</v>
      </c>
      <c r="T68" s="50">
        <v>468</v>
      </c>
      <c r="U68" s="36">
        <v>268</v>
      </c>
      <c r="V68" s="33">
        <v>219</v>
      </c>
      <c r="W68" s="51">
        <v>487</v>
      </c>
      <c r="X68" s="50">
        <v>1017</v>
      </c>
      <c r="Y68" s="36">
        <v>975</v>
      </c>
      <c r="Z68" s="36">
        <v>1992</v>
      </c>
      <c r="AA68" s="50">
        <v>257</v>
      </c>
      <c r="AB68" s="50">
        <v>236</v>
      </c>
      <c r="AC68" s="50">
        <v>493</v>
      </c>
      <c r="AD68" s="50">
        <v>19</v>
      </c>
      <c r="AE68" s="50">
        <v>13</v>
      </c>
      <c r="AF68" s="127">
        <v>1</v>
      </c>
      <c r="AG68" s="51">
        <v>12</v>
      </c>
      <c r="AH68" s="50">
        <v>6</v>
      </c>
      <c r="AI68" s="50">
        <v>277</v>
      </c>
      <c r="AJ68" s="50">
        <v>0</v>
      </c>
      <c r="AK68" s="50">
        <v>3</v>
      </c>
      <c r="AL68" s="50">
        <v>0</v>
      </c>
      <c r="AM68" s="50">
        <v>35</v>
      </c>
      <c r="AN68" s="50">
        <v>296</v>
      </c>
      <c r="AO68" s="50">
        <v>331</v>
      </c>
      <c r="AP68" s="50">
        <v>2</v>
      </c>
      <c r="AQ68" s="50">
        <v>6</v>
      </c>
      <c r="AR68" s="50">
        <v>37</v>
      </c>
      <c r="AS68" s="50">
        <v>21</v>
      </c>
      <c r="AT68" s="50">
        <v>65</v>
      </c>
      <c r="AU68" s="36">
        <v>86</v>
      </c>
    </row>
    <row r="69" spans="1:47" ht="18.75" customHeight="1" x14ac:dyDescent="0.2">
      <c r="A69" s="679"/>
      <c r="B69" s="680"/>
      <c r="C69" s="476" t="s">
        <v>168</v>
      </c>
      <c r="D69" s="36">
        <v>226</v>
      </c>
      <c r="E69" s="36">
        <v>1044</v>
      </c>
      <c r="F69" s="36">
        <v>576</v>
      </c>
      <c r="G69" s="50">
        <v>553</v>
      </c>
      <c r="H69" s="50">
        <v>1129</v>
      </c>
      <c r="I69" s="50">
        <v>1443</v>
      </c>
      <c r="J69" s="50">
        <v>1357</v>
      </c>
      <c r="K69" s="50">
        <v>2800</v>
      </c>
      <c r="L69" s="50">
        <v>1653</v>
      </c>
      <c r="M69" s="50">
        <v>1578</v>
      </c>
      <c r="N69" s="50">
        <v>3231</v>
      </c>
      <c r="O69" s="50">
        <v>3791</v>
      </c>
      <c r="P69" s="50">
        <v>3540</v>
      </c>
      <c r="Q69" s="50">
        <v>7331</v>
      </c>
      <c r="R69" s="50">
        <v>3883</v>
      </c>
      <c r="S69" s="50">
        <v>3823</v>
      </c>
      <c r="T69" s="50">
        <v>7706</v>
      </c>
      <c r="U69" s="36">
        <v>4015</v>
      </c>
      <c r="V69" s="33">
        <v>3719</v>
      </c>
      <c r="W69" s="51">
        <v>7734</v>
      </c>
      <c r="X69" s="50">
        <v>15361</v>
      </c>
      <c r="Y69" s="36">
        <v>14570</v>
      </c>
      <c r="Z69" s="36">
        <v>29931</v>
      </c>
      <c r="AA69" s="50">
        <v>3559</v>
      </c>
      <c r="AB69" s="50">
        <v>3570</v>
      </c>
      <c r="AC69" s="50">
        <v>7129</v>
      </c>
      <c r="AD69" s="50">
        <v>215</v>
      </c>
      <c r="AE69" s="50">
        <v>127</v>
      </c>
      <c r="AF69" s="127">
        <v>43</v>
      </c>
      <c r="AG69" s="51">
        <v>296</v>
      </c>
      <c r="AH69" s="50">
        <v>133</v>
      </c>
      <c r="AI69" s="50">
        <v>3904</v>
      </c>
      <c r="AJ69" s="50">
        <v>6</v>
      </c>
      <c r="AK69" s="50">
        <v>70</v>
      </c>
      <c r="AL69" s="50">
        <v>107</v>
      </c>
      <c r="AM69" s="50">
        <v>225</v>
      </c>
      <c r="AN69" s="50">
        <v>4676</v>
      </c>
      <c r="AO69" s="50">
        <v>4901</v>
      </c>
      <c r="AP69" s="50">
        <v>30</v>
      </c>
      <c r="AQ69" s="50">
        <v>29</v>
      </c>
      <c r="AR69" s="50">
        <v>279</v>
      </c>
      <c r="AS69" s="50">
        <v>278</v>
      </c>
      <c r="AT69" s="50">
        <v>1062</v>
      </c>
      <c r="AU69" s="36">
        <v>1340</v>
      </c>
    </row>
    <row r="70" spans="1:47" x14ac:dyDescent="0.2">
      <c r="A70" s="481"/>
      <c r="B70" s="482"/>
      <c r="C70" s="474"/>
      <c r="D70" s="474"/>
      <c r="E70" s="473"/>
      <c r="F70" s="473"/>
      <c r="G70" s="473"/>
      <c r="H70" s="473"/>
      <c r="I70" s="473"/>
      <c r="J70" s="473"/>
      <c r="K70" s="473"/>
      <c r="L70" s="473"/>
      <c r="M70" s="473"/>
      <c r="N70" s="473"/>
      <c r="O70" s="473"/>
      <c r="P70" s="473"/>
      <c r="Q70" s="473"/>
      <c r="R70" s="473"/>
      <c r="S70" s="473"/>
      <c r="T70" s="473"/>
      <c r="U70" s="473"/>
      <c r="V70" s="473"/>
      <c r="W70" s="473"/>
      <c r="X70" s="473"/>
      <c r="Y70" s="473"/>
      <c r="Z70" s="473"/>
      <c r="AA70" s="473"/>
      <c r="AB70" s="473"/>
      <c r="AC70" s="473"/>
      <c r="AD70" s="473"/>
      <c r="AE70" s="473"/>
      <c r="AF70" s="473"/>
      <c r="AG70" s="473"/>
      <c r="AH70" s="473"/>
      <c r="AI70" s="473"/>
      <c r="AJ70" s="473"/>
      <c r="AK70" s="473"/>
      <c r="AL70" s="473"/>
      <c r="AM70" s="473"/>
      <c r="AN70" s="473"/>
      <c r="AO70" s="473"/>
      <c r="AP70" s="473"/>
      <c r="AQ70" s="473"/>
      <c r="AR70" s="473"/>
      <c r="AS70" s="473"/>
      <c r="AT70" s="473"/>
      <c r="AU70" s="473"/>
    </row>
    <row r="71" spans="1:47" x14ac:dyDescent="0.2">
      <c r="A71" s="684" t="s">
        <v>603</v>
      </c>
      <c r="B71" s="680"/>
      <c r="C71" s="477" t="s">
        <v>166</v>
      </c>
      <c r="D71" s="113">
        <v>19</v>
      </c>
      <c r="E71" s="53">
        <v>74</v>
      </c>
      <c r="F71" s="53">
        <v>27</v>
      </c>
      <c r="G71" s="53">
        <v>12</v>
      </c>
      <c r="H71" s="53">
        <v>39</v>
      </c>
      <c r="I71" s="53">
        <v>118</v>
      </c>
      <c r="J71" s="53">
        <v>107</v>
      </c>
      <c r="K71" s="53">
        <v>225</v>
      </c>
      <c r="L71" s="53">
        <v>139</v>
      </c>
      <c r="M71" s="53">
        <v>144</v>
      </c>
      <c r="N71" s="53">
        <v>283</v>
      </c>
      <c r="O71" s="53">
        <v>215</v>
      </c>
      <c r="P71" s="53">
        <v>209</v>
      </c>
      <c r="Q71" s="53">
        <v>424</v>
      </c>
      <c r="R71" s="53">
        <v>224</v>
      </c>
      <c r="S71" s="53">
        <v>221</v>
      </c>
      <c r="T71" s="53">
        <v>445</v>
      </c>
      <c r="U71" s="53">
        <v>226</v>
      </c>
      <c r="V71" s="53">
        <v>229</v>
      </c>
      <c r="W71" s="53">
        <v>455</v>
      </c>
      <c r="X71" s="53">
        <v>949</v>
      </c>
      <c r="Y71" s="53">
        <v>922</v>
      </c>
      <c r="Z71" s="53">
        <v>1871</v>
      </c>
      <c r="AA71" s="53">
        <v>257</v>
      </c>
      <c r="AB71" s="53">
        <v>215</v>
      </c>
      <c r="AC71" s="53">
        <v>472</v>
      </c>
      <c r="AD71" s="53">
        <v>17</v>
      </c>
      <c r="AE71" s="53">
        <v>13</v>
      </c>
      <c r="AF71" s="53">
        <v>3</v>
      </c>
      <c r="AG71" s="53">
        <v>8</v>
      </c>
      <c r="AH71" s="53">
        <v>7</v>
      </c>
      <c r="AI71" s="53">
        <v>284</v>
      </c>
      <c r="AJ71" s="53">
        <v>0</v>
      </c>
      <c r="AK71" s="53">
        <v>3</v>
      </c>
      <c r="AL71" s="53">
        <v>0</v>
      </c>
      <c r="AM71" s="53">
        <v>33</v>
      </c>
      <c r="AN71" s="53">
        <v>302</v>
      </c>
      <c r="AO71" s="53">
        <v>335</v>
      </c>
      <c r="AP71" s="53">
        <v>2</v>
      </c>
      <c r="AQ71" s="53">
        <v>3</v>
      </c>
      <c r="AR71" s="53">
        <v>36</v>
      </c>
      <c r="AS71" s="53">
        <v>20</v>
      </c>
      <c r="AT71" s="53">
        <v>62</v>
      </c>
      <c r="AU71" s="53">
        <v>82</v>
      </c>
    </row>
    <row r="72" spans="1:47" x14ac:dyDescent="0.2">
      <c r="A72" s="685"/>
      <c r="B72" s="686"/>
      <c r="C72" s="478" t="s">
        <v>168</v>
      </c>
      <c r="D72" s="475">
        <v>253</v>
      </c>
      <c r="E72" s="472">
        <v>1180</v>
      </c>
      <c r="F72" s="472">
        <v>657</v>
      </c>
      <c r="G72" s="472">
        <v>598</v>
      </c>
      <c r="H72" s="472">
        <v>1255</v>
      </c>
      <c r="I72" s="472">
        <v>1598</v>
      </c>
      <c r="J72" s="472">
        <v>1518</v>
      </c>
      <c r="K72" s="472">
        <v>3116</v>
      </c>
      <c r="L72" s="472">
        <v>1828</v>
      </c>
      <c r="M72" s="472">
        <v>1772</v>
      </c>
      <c r="N72" s="472">
        <v>3600</v>
      </c>
      <c r="O72" s="472">
        <v>4127</v>
      </c>
      <c r="P72" s="472">
        <v>4011</v>
      </c>
      <c r="Q72" s="472">
        <v>8138</v>
      </c>
      <c r="R72" s="472">
        <v>4164</v>
      </c>
      <c r="S72" s="472">
        <v>3999</v>
      </c>
      <c r="T72" s="472">
        <v>8163</v>
      </c>
      <c r="U72" s="472">
        <v>4282</v>
      </c>
      <c r="V72" s="472">
        <v>4295</v>
      </c>
      <c r="W72" s="472">
        <v>8577</v>
      </c>
      <c r="X72" s="472">
        <v>16656</v>
      </c>
      <c r="Y72" s="472">
        <v>16193</v>
      </c>
      <c r="Z72" s="472">
        <v>32849</v>
      </c>
      <c r="AA72" s="472">
        <v>4021</v>
      </c>
      <c r="AB72" s="472">
        <v>3787</v>
      </c>
      <c r="AC72" s="472">
        <v>7808</v>
      </c>
      <c r="AD72" s="472">
        <v>243</v>
      </c>
      <c r="AE72" s="472">
        <v>153</v>
      </c>
      <c r="AF72" s="472">
        <v>49</v>
      </c>
      <c r="AG72" s="472">
        <v>353</v>
      </c>
      <c r="AH72" s="472">
        <v>158</v>
      </c>
      <c r="AI72" s="472">
        <v>4229</v>
      </c>
      <c r="AJ72" s="472">
        <v>6</v>
      </c>
      <c r="AK72" s="472">
        <v>90</v>
      </c>
      <c r="AL72" s="472">
        <v>99</v>
      </c>
      <c r="AM72" s="472">
        <v>289</v>
      </c>
      <c r="AN72" s="472">
        <v>5091</v>
      </c>
      <c r="AO72" s="472">
        <v>5380</v>
      </c>
      <c r="AP72" s="472">
        <v>16</v>
      </c>
      <c r="AQ72" s="472">
        <v>72</v>
      </c>
      <c r="AR72" s="472">
        <v>300</v>
      </c>
      <c r="AS72" s="472">
        <v>319</v>
      </c>
      <c r="AT72" s="472">
        <v>1143</v>
      </c>
      <c r="AU72" s="472">
        <v>1462</v>
      </c>
    </row>
  </sheetData>
  <mergeCells count="48">
    <mergeCell ref="A71:B72"/>
    <mergeCell ref="A1:AT1"/>
    <mergeCell ref="A2:B2"/>
    <mergeCell ref="C3:C9"/>
    <mergeCell ref="D3:D9"/>
    <mergeCell ref="E3:E9"/>
    <mergeCell ref="H3:X3"/>
    <mergeCell ref="AD3:AR3"/>
    <mergeCell ref="AS3:AU3"/>
    <mergeCell ref="AA4:AC4"/>
    <mergeCell ref="AA5:AC5"/>
    <mergeCell ref="AU5:AU8"/>
    <mergeCell ref="AG4:AG9"/>
    <mergeCell ref="AT4:AT9"/>
    <mergeCell ref="AK4:AK9"/>
    <mergeCell ref="AL4:AL9"/>
    <mergeCell ref="A68:B69"/>
    <mergeCell ref="AS4:AS9"/>
    <mergeCell ref="B52:B53"/>
    <mergeCell ref="A13:B13"/>
    <mergeCell ref="B16:B17"/>
    <mergeCell ref="A18:A54"/>
    <mergeCell ref="B19:B20"/>
    <mergeCell ref="B22:B23"/>
    <mergeCell ref="B25:B26"/>
    <mergeCell ref="B28:B29"/>
    <mergeCell ref="B31:B32"/>
    <mergeCell ref="B34:B35"/>
    <mergeCell ref="B37:B38"/>
    <mergeCell ref="B43:B44"/>
    <mergeCell ref="B46:B47"/>
    <mergeCell ref="AP4:AP9"/>
    <mergeCell ref="AQ4:AQ9"/>
    <mergeCell ref="AR4:AR9"/>
    <mergeCell ref="A62:B63"/>
    <mergeCell ref="AI4:AI9"/>
    <mergeCell ref="AJ4:AJ9"/>
    <mergeCell ref="A6:B6"/>
    <mergeCell ref="AD4:AD9"/>
    <mergeCell ref="AE4:AE9"/>
    <mergeCell ref="AF4:AF9"/>
    <mergeCell ref="AH4:AH9"/>
    <mergeCell ref="A65:B66"/>
    <mergeCell ref="A12:B12"/>
    <mergeCell ref="B55:B56"/>
    <mergeCell ref="A11:B11"/>
    <mergeCell ref="B40:B41"/>
    <mergeCell ref="B49:B50"/>
  </mergeCells>
  <phoneticPr fontId="5"/>
  <dataValidations count="1">
    <dataValidation imeMode="off" allowBlank="1" showInputMessage="1" showErrorMessage="1" sqref="D10:AU59 D60:AJ61 D62:AU69"/>
  </dataValidations>
  <printOptions horizontalCentered="1"/>
  <pageMargins left="0.39370078740157483" right="0.39370078740157483" top="0.59055118110236227" bottom="0.39370078740157483" header="0" footer="0.19685039370078741"/>
  <pageSetup paperSize="9" scale="50" firstPageNumber="6" fitToWidth="2" orientation="portrait" useFirstPageNumber="1" r:id="rId1"/>
  <headerFooter scaleWithDoc="0">
    <oddFooter>&amp;C&amp;"ＭＳ ゴシック,標準"&amp;8－ &amp;P －</oddFooter>
  </headerFooter>
  <colBreaks count="1" manualBreakCount="1">
    <brk id="21" max="7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V39"/>
  <sheetViews>
    <sheetView view="pageBreakPreview" zoomScale="55" zoomScaleNormal="70" zoomScaleSheetLayoutView="55" zoomScalePageLayoutView="85" workbookViewId="0">
      <pane xSplit="2" ySplit="9" topLeftCell="C13" activePane="bottomRight" state="frozen"/>
      <selection activeCell="O27" sqref="O27"/>
      <selection pane="topRight" activeCell="O27" sqref="O27"/>
      <selection pane="bottomLeft" activeCell="O27" sqref="O27"/>
      <selection pane="bottomRight" activeCell="O27" sqref="O27"/>
    </sheetView>
  </sheetViews>
  <sheetFormatPr defaultColWidth="8.796875" defaultRowHeight="18.75" x14ac:dyDescent="0.2"/>
  <cols>
    <col min="1" max="1" width="4.09765625" style="128" customWidth="1"/>
    <col min="2" max="2" width="7.296875" style="128" customWidth="1"/>
    <col min="3" max="3" width="3.69921875" style="128" customWidth="1"/>
    <col min="4" max="4" width="5.296875" style="128" customWidth="1"/>
    <col min="5" max="5" width="3.69921875" style="128" customWidth="1"/>
    <col min="6" max="6" width="5.296875" style="128" customWidth="1"/>
    <col min="7" max="25" width="5.8984375" style="128" customWidth="1"/>
    <col min="26" max="28" width="6.69921875" style="128" customWidth="1"/>
    <col min="29" max="29" width="5.296875" style="128" customWidth="1"/>
    <col min="30" max="30" width="5.5" style="128" customWidth="1"/>
    <col min="31" max="31" width="5.296875" style="128" customWidth="1"/>
    <col min="32" max="32" width="3.69921875" style="128" customWidth="1"/>
    <col min="33" max="33" width="5.296875" style="128" customWidth="1"/>
    <col min="34" max="35" width="3.69921875" style="128" customWidth="1"/>
    <col min="36" max="36" width="6.09765625" style="128" customWidth="1"/>
    <col min="37" max="37" width="3.69921875" style="128" customWidth="1"/>
    <col min="38" max="38" width="5.296875" style="128" customWidth="1"/>
    <col min="39" max="41" width="3.69921875" style="128" customWidth="1"/>
    <col min="42" max="43" width="6.09765625" style="128" customWidth="1"/>
    <col min="44" max="44" width="6.796875" style="128" customWidth="1"/>
    <col min="45" max="48" width="5.296875" style="128" customWidth="1"/>
    <col min="49" max="16384" width="8.796875" style="128"/>
  </cols>
  <sheetData>
    <row r="1" spans="1:48" ht="38.25" x14ac:dyDescent="0.2">
      <c r="A1" s="715" t="s">
        <v>198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/>
      <c r="T1" s="715"/>
      <c r="U1" s="715"/>
      <c r="V1" s="715"/>
      <c r="W1" s="715"/>
      <c r="X1" s="715"/>
      <c r="Y1" s="715"/>
      <c r="Z1" s="715"/>
      <c r="AA1" s="715"/>
      <c r="AB1" s="715"/>
      <c r="AC1" s="715"/>
      <c r="AD1" s="715"/>
      <c r="AE1" s="715"/>
      <c r="AF1" s="715"/>
      <c r="AG1" s="715"/>
      <c r="AH1" s="715"/>
      <c r="AI1" s="715"/>
      <c r="AJ1" s="715"/>
      <c r="AK1" s="715"/>
      <c r="AL1" s="715"/>
      <c r="AM1" s="715"/>
      <c r="AN1" s="715"/>
      <c r="AO1" s="715"/>
      <c r="AP1" s="715"/>
      <c r="AQ1" s="715"/>
      <c r="AR1" s="715"/>
      <c r="AS1" s="715"/>
      <c r="AT1" s="715"/>
      <c r="AU1" s="715"/>
      <c r="AV1" s="715"/>
    </row>
    <row r="2" spans="1:48" ht="18.95" customHeight="1" x14ac:dyDescent="0.2">
      <c r="A2" s="716">
        <v>44682</v>
      </c>
      <c r="B2" s="716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30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</row>
    <row r="3" spans="1:48" ht="24" customHeight="1" x14ac:dyDescent="0.2">
      <c r="A3" s="131"/>
      <c r="B3" s="132"/>
      <c r="C3" s="717" t="s">
        <v>199</v>
      </c>
      <c r="D3" s="719" t="s">
        <v>200</v>
      </c>
      <c r="E3" s="720"/>
      <c r="F3" s="720"/>
      <c r="G3" s="717" t="s">
        <v>201</v>
      </c>
      <c r="H3" s="133"/>
      <c r="I3" s="133"/>
      <c r="J3" s="133"/>
      <c r="K3" s="721" t="s">
        <v>202</v>
      </c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133"/>
      <c r="AA3" s="133"/>
      <c r="AB3" s="133"/>
      <c r="AC3" s="723" t="s">
        <v>203</v>
      </c>
      <c r="AD3" s="724"/>
      <c r="AE3" s="133"/>
      <c r="AF3" s="133"/>
      <c r="AG3" s="721" t="s">
        <v>204</v>
      </c>
      <c r="AH3" s="721"/>
      <c r="AI3" s="721"/>
      <c r="AJ3" s="721"/>
      <c r="AK3" s="725"/>
      <c r="AL3" s="721"/>
      <c r="AM3" s="725"/>
      <c r="AN3" s="721"/>
      <c r="AO3" s="721"/>
      <c r="AP3" s="721"/>
      <c r="AQ3" s="721"/>
      <c r="AR3" s="133"/>
      <c r="AS3" s="723" t="s">
        <v>205</v>
      </c>
      <c r="AT3" s="726"/>
      <c r="AU3" s="726"/>
      <c r="AV3" s="727"/>
    </row>
    <row r="4" spans="1:48" ht="24" customHeight="1" x14ac:dyDescent="0.2">
      <c r="A4" s="134"/>
      <c r="B4" s="129"/>
      <c r="C4" s="718"/>
      <c r="D4" s="129"/>
      <c r="E4" s="134"/>
      <c r="F4" s="134"/>
      <c r="G4" s="718"/>
      <c r="H4" s="129"/>
      <c r="I4" s="129"/>
      <c r="J4" s="129"/>
      <c r="K4" s="134"/>
      <c r="L4" s="129"/>
      <c r="M4" s="129"/>
      <c r="N4" s="134"/>
      <c r="O4" s="129"/>
      <c r="P4" s="129"/>
      <c r="Q4" s="134"/>
      <c r="R4" s="129"/>
      <c r="S4" s="129"/>
      <c r="T4" s="134"/>
      <c r="U4" s="129"/>
      <c r="V4" s="135"/>
      <c r="W4" s="134"/>
      <c r="X4" s="129"/>
      <c r="Y4" s="129"/>
      <c r="Z4" s="134"/>
      <c r="AA4" s="129"/>
      <c r="AB4" s="129"/>
      <c r="AC4" s="728" t="s">
        <v>206</v>
      </c>
      <c r="AD4" s="729"/>
      <c r="AE4" s="129"/>
      <c r="AF4" s="136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29"/>
      <c r="AR4" s="129"/>
      <c r="AS4" s="730" t="s">
        <v>207</v>
      </c>
      <c r="AT4" s="731"/>
      <c r="AU4" s="136"/>
      <c r="AV4" s="136"/>
    </row>
    <row r="5" spans="1:48" ht="24" customHeight="1" x14ac:dyDescent="0.2">
      <c r="A5" s="134"/>
      <c r="B5" s="129"/>
      <c r="C5" s="718"/>
      <c r="D5" s="137" t="s">
        <v>208</v>
      </c>
      <c r="E5" s="540" t="s">
        <v>209</v>
      </c>
      <c r="F5" s="134"/>
      <c r="G5" s="718"/>
      <c r="H5" s="129"/>
      <c r="I5" s="130" t="s">
        <v>210</v>
      </c>
      <c r="J5" s="129"/>
      <c r="K5" s="134"/>
      <c r="L5" s="130" t="s">
        <v>211</v>
      </c>
      <c r="M5" s="129" t="s">
        <v>212</v>
      </c>
      <c r="N5" s="134"/>
      <c r="O5" s="130" t="s">
        <v>213</v>
      </c>
      <c r="P5" s="129"/>
      <c r="Q5" s="134"/>
      <c r="R5" s="130" t="s">
        <v>214</v>
      </c>
      <c r="S5" s="129"/>
      <c r="T5" s="134"/>
      <c r="U5" s="130" t="s">
        <v>215</v>
      </c>
      <c r="V5" s="138" t="s">
        <v>212</v>
      </c>
      <c r="W5" s="134"/>
      <c r="X5" s="130" t="s">
        <v>216</v>
      </c>
      <c r="Y5" s="129"/>
      <c r="Z5" s="540"/>
      <c r="AA5" s="130" t="s">
        <v>217</v>
      </c>
      <c r="AB5" s="137"/>
      <c r="AC5" s="134"/>
      <c r="AD5" s="139"/>
      <c r="AE5" s="137" t="s">
        <v>218</v>
      </c>
      <c r="AF5" s="541" t="s">
        <v>219</v>
      </c>
      <c r="AG5" s="540" t="s">
        <v>123</v>
      </c>
      <c r="AH5" s="540" t="s">
        <v>124</v>
      </c>
      <c r="AI5" s="540" t="s">
        <v>125</v>
      </c>
      <c r="AJ5" s="540" t="s">
        <v>123</v>
      </c>
      <c r="AK5" s="540" t="s">
        <v>487</v>
      </c>
      <c r="AL5" s="540" t="s">
        <v>126</v>
      </c>
      <c r="AM5" s="712" t="s">
        <v>491</v>
      </c>
      <c r="AN5" s="540" t="s">
        <v>127</v>
      </c>
      <c r="AO5" s="540" t="s">
        <v>128</v>
      </c>
      <c r="AP5" s="540"/>
      <c r="AQ5" s="130" t="s">
        <v>217</v>
      </c>
      <c r="AR5" s="129"/>
      <c r="AS5" s="732"/>
      <c r="AT5" s="733"/>
      <c r="AU5" s="736" t="s">
        <v>185</v>
      </c>
      <c r="AV5" s="736" t="s">
        <v>131</v>
      </c>
    </row>
    <row r="6" spans="1:48" ht="24" customHeight="1" x14ac:dyDescent="0.2">
      <c r="A6" s="140" t="s">
        <v>220</v>
      </c>
      <c r="B6" s="141"/>
      <c r="C6" s="718"/>
      <c r="D6" s="129"/>
      <c r="E6" s="134"/>
      <c r="F6" s="737" t="s">
        <v>1</v>
      </c>
      <c r="G6" s="718"/>
      <c r="H6" s="142"/>
      <c r="I6" s="142"/>
      <c r="J6" s="142"/>
      <c r="K6" s="143"/>
      <c r="L6" s="142"/>
      <c r="M6" s="142"/>
      <c r="N6" s="143"/>
      <c r="O6" s="142"/>
      <c r="P6" s="142"/>
      <c r="Q6" s="143"/>
      <c r="R6" s="142"/>
      <c r="S6" s="142"/>
      <c r="T6" s="143"/>
      <c r="U6" s="142"/>
      <c r="V6" s="144"/>
      <c r="W6" s="143"/>
      <c r="X6" s="142"/>
      <c r="Y6" s="142"/>
      <c r="Z6" s="143"/>
      <c r="AA6" s="142"/>
      <c r="AB6" s="142"/>
      <c r="AC6" s="540" t="s">
        <v>221</v>
      </c>
      <c r="AD6" s="541" t="s">
        <v>222</v>
      </c>
      <c r="AE6" s="129"/>
      <c r="AF6" s="711" t="s">
        <v>218</v>
      </c>
      <c r="AG6" s="134"/>
      <c r="AH6" s="540" t="s">
        <v>223</v>
      </c>
      <c r="AI6" s="540" t="s">
        <v>224</v>
      </c>
      <c r="AJ6" s="134"/>
      <c r="AK6" s="711" t="s">
        <v>488</v>
      </c>
      <c r="AL6" s="540" t="s">
        <v>134</v>
      </c>
      <c r="AM6" s="712"/>
      <c r="AN6" s="540" t="s">
        <v>135</v>
      </c>
      <c r="AO6" s="134"/>
      <c r="AP6" s="143"/>
      <c r="AQ6" s="142"/>
      <c r="AR6" s="142"/>
      <c r="AS6" s="734"/>
      <c r="AT6" s="735"/>
      <c r="AU6" s="718"/>
      <c r="AV6" s="718"/>
    </row>
    <row r="7" spans="1:48" ht="24" customHeight="1" x14ac:dyDescent="0.2">
      <c r="A7" s="134"/>
      <c r="B7" s="129"/>
      <c r="C7" s="718"/>
      <c r="D7" s="129"/>
      <c r="E7" s="134"/>
      <c r="F7" s="738"/>
      <c r="G7" s="718"/>
      <c r="H7" s="129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6"/>
      <c r="V7" s="145"/>
      <c r="W7" s="145"/>
      <c r="X7" s="134"/>
      <c r="Y7" s="134"/>
      <c r="Z7" s="134"/>
      <c r="AA7" s="134"/>
      <c r="AB7" s="134"/>
      <c r="AC7" s="540" t="s">
        <v>225</v>
      </c>
      <c r="AD7" s="541" t="s">
        <v>226</v>
      </c>
      <c r="AE7" s="129"/>
      <c r="AF7" s="711"/>
      <c r="AG7" s="134"/>
      <c r="AH7" s="540" t="s">
        <v>123</v>
      </c>
      <c r="AI7" s="540" t="s">
        <v>123</v>
      </c>
      <c r="AJ7" s="134"/>
      <c r="AK7" s="711"/>
      <c r="AL7" s="540" t="s">
        <v>123</v>
      </c>
      <c r="AM7" s="712"/>
      <c r="AN7" s="540" t="s">
        <v>227</v>
      </c>
      <c r="AO7" s="134"/>
      <c r="AP7" s="134"/>
      <c r="AQ7" s="134"/>
      <c r="AR7" s="134"/>
      <c r="AS7" s="696" t="s">
        <v>228</v>
      </c>
      <c r="AT7" s="696" t="s">
        <v>594</v>
      </c>
      <c r="AU7" s="718"/>
      <c r="AV7" s="718"/>
    </row>
    <row r="8" spans="1:48" ht="24" customHeight="1" x14ac:dyDescent="0.2">
      <c r="A8" s="134"/>
      <c r="B8" s="129"/>
      <c r="C8" s="718"/>
      <c r="D8" s="137" t="s">
        <v>218</v>
      </c>
      <c r="E8" s="540" t="s">
        <v>218</v>
      </c>
      <c r="F8" s="134"/>
      <c r="G8" s="718"/>
      <c r="H8" s="137" t="s">
        <v>138</v>
      </c>
      <c r="I8" s="540" t="s">
        <v>229</v>
      </c>
      <c r="J8" s="540" t="s">
        <v>1</v>
      </c>
      <c r="K8" s="540" t="s">
        <v>138</v>
      </c>
      <c r="L8" s="540" t="s">
        <v>139</v>
      </c>
      <c r="M8" s="540" t="s">
        <v>1</v>
      </c>
      <c r="N8" s="540" t="s">
        <v>138</v>
      </c>
      <c r="O8" s="540" t="s">
        <v>139</v>
      </c>
      <c r="P8" s="540" t="s">
        <v>1</v>
      </c>
      <c r="Q8" s="540" t="s">
        <v>138</v>
      </c>
      <c r="R8" s="540" t="s">
        <v>139</v>
      </c>
      <c r="S8" s="540" t="s">
        <v>1</v>
      </c>
      <c r="T8" s="540" t="s">
        <v>138</v>
      </c>
      <c r="U8" s="541" t="s">
        <v>139</v>
      </c>
      <c r="V8" s="541" t="s">
        <v>1</v>
      </c>
      <c r="W8" s="541" t="s">
        <v>138</v>
      </c>
      <c r="X8" s="540" t="s">
        <v>139</v>
      </c>
      <c r="Y8" s="540" t="s">
        <v>1</v>
      </c>
      <c r="Z8" s="540" t="s">
        <v>138</v>
      </c>
      <c r="AA8" s="540" t="s">
        <v>139</v>
      </c>
      <c r="AB8" s="540" t="s">
        <v>1</v>
      </c>
      <c r="AC8" s="540" t="s">
        <v>230</v>
      </c>
      <c r="AD8" s="541" t="s">
        <v>230</v>
      </c>
      <c r="AE8" s="137" t="s">
        <v>140</v>
      </c>
      <c r="AF8" s="541" t="s">
        <v>140</v>
      </c>
      <c r="AG8" s="540" t="s">
        <v>141</v>
      </c>
      <c r="AH8" s="540" t="s">
        <v>142</v>
      </c>
      <c r="AI8" s="540" t="s">
        <v>142</v>
      </c>
      <c r="AJ8" s="540" t="s">
        <v>142</v>
      </c>
      <c r="AK8" s="540" t="s">
        <v>142</v>
      </c>
      <c r="AL8" s="540" t="s">
        <v>142</v>
      </c>
      <c r="AM8" s="712"/>
      <c r="AN8" s="540" t="s">
        <v>231</v>
      </c>
      <c r="AO8" s="540" t="s">
        <v>143</v>
      </c>
      <c r="AP8" s="540" t="s">
        <v>138</v>
      </c>
      <c r="AQ8" s="540" t="s">
        <v>139</v>
      </c>
      <c r="AR8" s="540" t="s">
        <v>1</v>
      </c>
      <c r="AS8" s="697"/>
      <c r="AT8" s="697"/>
      <c r="AU8" s="718"/>
      <c r="AV8" s="718"/>
    </row>
    <row r="9" spans="1:48" ht="24" customHeight="1" x14ac:dyDescent="0.2">
      <c r="A9" s="134"/>
      <c r="B9" s="129"/>
      <c r="C9" s="718"/>
      <c r="D9" s="129"/>
      <c r="E9" s="134"/>
      <c r="F9" s="134"/>
      <c r="G9" s="718"/>
      <c r="H9" s="129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9"/>
      <c r="V9" s="146"/>
      <c r="W9" s="139"/>
      <c r="X9" s="134"/>
      <c r="Y9" s="134"/>
      <c r="Z9" s="134"/>
      <c r="AA9" s="134"/>
      <c r="AB9" s="134"/>
      <c r="AC9" s="134"/>
      <c r="AD9" s="139"/>
      <c r="AE9" s="129"/>
      <c r="AF9" s="146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697"/>
      <c r="AT9" s="698"/>
      <c r="AU9" s="147"/>
      <c r="AV9" s="146"/>
    </row>
    <row r="10" spans="1:48" s="302" customFormat="1" ht="26.1" customHeight="1" x14ac:dyDescent="0.2">
      <c r="A10" s="296"/>
      <c r="B10" s="297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W10" s="299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300"/>
      <c r="AU10" s="301"/>
      <c r="AV10" s="298"/>
    </row>
    <row r="11" spans="1:48" s="302" customFormat="1" ht="26.1" customHeight="1" x14ac:dyDescent="0.2">
      <c r="A11" s="705" t="s">
        <v>232</v>
      </c>
      <c r="B11" s="706"/>
      <c r="C11" s="148">
        <v>179</v>
      </c>
      <c r="D11" s="149">
        <f>SUM(D12:D14)</f>
        <v>961</v>
      </c>
      <c r="E11" s="149">
        <f>SUM(E12:E14)</f>
        <v>5</v>
      </c>
      <c r="F11" s="149">
        <f>SUM(F12:F14)</f>
        <v>966</v>
      </c>
      <c r="G11" s="149">
        <f t="shared" ref="G11:AV11" si="0">SUM(G12:G14)</f>
        <v>11840</v>
      </c>
      <c r="H11" s="149">
        <f t="shared" si="0"/>
        <v>18519</v>
      </c>
      <c r="I11" s="149">
        <f t="shared" si="0"/>
        <v>17800</v>
      </c>
      <c r="J11" s="149">
        <f t="shared" si="0"/>
        <v>36319</v>
      </c>
      <c r="K11" s="149">
        <f t="shared" si="0"/>
        <v>18863</v>
      </c>
      <c r="L11" s="149">
        <f t="shared" si="0"/>
        <v>17838</v>
      </c>
      <c r="M11" s="149">
        <f t="shared" si="0"/>
        <v>36701</v>
      </c>
      <c r="N11" s="149">
        <f t="shared" si="0"/>
        <v>19299</v>
      </c>
      <c r="O11" s="149">
        <f t="shared" si="0"/>
        <v>18401</v>
      </c>
      <c r="P11" s="149">
        <f t="shared" si="0"/>
        <v>37700</v>
      </c>
      <c r="Q11" s="149">
        <f t="shared" si="0"/>
        <v>19368</v>
      </c>
      <c r="R11" s="149">
        <f t="shared" si="0"/>
        <v>18610</v>
      </c>
      <c r="S11" s="149">
        <f t="shared" si="0"/>
        <v>37978</v>
      </c>
      <c r="T11" s="149">
        <f t="shared" si="0"/>
        <v>19719</v>
      </c>
      <c r="U11" s="149">
        <f t="shared" si="0"/>
        <v>19223</v>
      </c>
      <c r="V11" s="150">
        <f t="shared" si="0"/>
        <v>38942</v>
      </c>
      <c r="W11" s="150">
        <f t="shared" si="0"/>
        <v>20293</v>
      </c>
      <c r="X11" s="149">
        <f t="shared" si="0"/>
        <v>19439</v>
      </c>
      <c r="Y11" s="149">
        <f t="shared" si="0"/>
        <v>39732</v>
      </c>
      <c r="Z11" s="149">
        <f t="shared" si="0"/>
        <v>116061</v>
      </c>
      <c r="AA11" s="149">
        <f t="shared" si="0"/>
        <v>111311</v>
      </c>
      <c r="AB11" s="149">
        <f t="shared" si="0"/>
        <v>227372</v>
      </c>
      <c r="AC11" s="149">
        <f t="shared" si="0"/>
        <v>3093</v>
      </c>
      <c r="AD11" s="149">
        <f t="shared" si="0"/>
        <v>12503</v>
      </c>
      <c r="AE11" s="149">
        <f t="shared" si="0"/>
        <v>936</v>
      </c>
      <c r="AF11" s="149">
        <f t="shared" si="0"/>
        <v>4</v>
      </c>
      <c r="AG11" s="149">
        <f t="shared" si="0"/>
        <v>967</v>
      </c>
      <c r="AH11" s="149">
        <f t="shared" si="0"/>
        <v>245</v>
      </c>
      <c r="AI11" s="149">
        <f t="shared" si="0"/>
        <v>0</v>
      </c>
      <c r="AJ11" s="149">
        <f t="shared" si="0"/>
        <v>15270</v>
      </c>
      <c r="AK11" s="149">
        <f t="shared" ref="AK11" si="1">SUM(AK12:AK14)</f>
        <v>81</v>
      </c>
      <c r="AL11" s="149">
        <f t="shared" si="0"/>
        <v>988</v>
      </c>
      <c r="AM11" s="149">
        <f t="shared" ref="AM11" si="2">SUM(AM12:AM14)</f>
        <v>2</v>
      </c>
      <c r="AN11" s="149">
        <f t="shared" si="0"/>
        <v>328</v>
      </c>
      <c r="AO11" s="149">
        <f t="shared" si="0"/>
        <v>79</v>
      </c>
      <c r="AP11" s="149">
        <f t="shared" si="0"/>
        <v>8753</v>
      </c>
      <c r="AQ11" s="149">
        <f>SUM(AQ12:AQ14)</f>
        <v>10147</v>
      </c>
      <c r="AR11" s="149">
        <f t="shared" si="0"/>
        <v>18900</v>
      </c>
      <c r="AS11" s="149">
        <f t="shared" si="0"/>
        <v>982</v>
      </c>
      <c r="AT11" s="149">
        <f t="shared" si="0"/>
        <v>25</v>
      </c>
      <c r="AU11" s="149">
        <f t="shared" si="0"/>
        <v>2321</v>
      </c>
      <c r="AV11" s="150">
        <f t="shared" si="0"/>
        <v>3328</v>
      </c>
    </row>
    <row r="12" spans="1:48" s="302" customFormat="1" ht="26.1" customHeight="1" x14ac:dyDescent="0.2">
      <c r="A12" s="705" t="s">
        <v>145</v>
      </c>
      <c r="B12" s="706"/>
      <c r="C12" s="148">
        <v>0</v>
      </c>
      <c r="D12" s="150">
        <f t="shared" ref="D12:Y12" si="3">SUM(D16:D29)</f>
        <v>954</v>
      </c>
      <c r="E12" s="150">
        <f t="shared" si="3"/>
        <v>5</v>
      </c>
      <c r="F12" s="150">
        <f t="shared" si="3"/>
        <v>959</v>
      </c>
      <c r="G12" s="150">
        <f t="shared" si="3"/>
        <v>11781</v>
      </c>
      <c r="H12" s="150">
        <f t="shared" si="3"/>
        <v>18387</v>
      </c>
      <c r="I12" s="150">
        <f t="shared" si="3"/>
        <v>17667</v>
      </c>
      <c r="J12" s="121">
        <f t="shared" si="3"/>
        <v>36054</v>
      </c>
      <c r="K12" s="150">
        <f t="shared" si="3"/>
        <v>18734</v>
      </c>
      <c r="L12" s="150">
        <f t="shared" si="3"/>
        <v>17704</v>
      </c>
      <c r="M12" s="121">
        <f t="shared" si="3"/>
        <v>36438</v>
      </c>
      <c r="N12" s="150">
        <f t="shared" si="3"/>
        <v>19182</v>
      </c>
      <c r="O12" s="150">
        <f t="shared" si="3"/>
        <v>18255</v>
      </c>
      <c r="P12" s="121">
        <f t="shared" si="3"/>
        <v>37437</v>
      </c>
      <c r="Q12" s="150">
        <f t="shared" si="3"/>
        <v>19241</v>
      </c>
      <c r="R12" s="150">
        <f t="shared" si="3"/>
        <v>18464</v>
      </c>
      <c r="S12" s="121">
        <f t="shared" si="3"/>
        <v>37705</v>
      </c>
      <c r="T12" s="150">
        <f t="shared" si="3"/>
        <v>19611</v>
      </c>
      <c r="U12" s="150">
        <f t="shared" si="3"/>
        <v>19102</v>
      </c>
      <c r="V12" s="448">
        <f t="shared" si="3"/>
        <v>38713</v>
      </c>
      <c r="W12" s="150">
        <f t="shared" si="3"/>
        <v>20185</v>
      </c>
      <c r="X12" s="150">
        <f t="shared" si="3"/>
        <v>19315</v>
      </c>
      <c r="Y12" s="121">
        <f t="shared" si="3"/>
        <v>39500</v>
      </c>
      <c r="Z12" s="150">
        <f t="shared" ref="Z12:AA12" si="4">H12+K12+N12+Q12+T12+W12</f>
        <v>115340</v>
      </c>
      <c r="AA12" s="150">
        <f t="shared" si="4"/>
        <v>110507</v>
      </c>
      <c r="AB12" s="121">
        <f>Z12+AA12</f>
        <v>225847</v>
      </c>
      <c r="AC12" s="150">
        <f>SUM(AC16:AC29)</f>
        <v>3090</v>
      </c>
      <c r="AD12" s="150">
        <f>SUM(AD16:AD29)</f>
        <v>12492</v>
      </c>
      <c r="AE12" s="150">
        <f t="shared" ref="AE12:AV12" si="5">SUM(AE16:AE29)</f>
        <v>934</v>
      </c>
      <c r="AF12" s="150">
        <f t="shared" si="5"/>
        <v>0</v>
      </c>
      <c r="AG12" s="150">
        <f t="shared" si="5"/>
        <v>966</v>
      </c>
      <c r="AH12" s="150">
        <f t="shared" si="5"/>
        <v>242</v>
      </c>
      <c r="AI12" s="150">
        <f t="shared" si="5"/>
        <v>0</v>
      </c>
      <c r="AJ12" s="150">
        <f t="shared" si="5"/>
        <v>15202</v>
      </c>
      <c r="AK12" s="150">
        <f t="shared" ref="AK12" si="6">SUM(AK16:AK29)</f>
        <v>79</v>
      </c>
      <c r="AL12" s="150">
        <f t="shared" si="5"/>
        <v>984</v>
      </c>
      <c r="AM12" s="150">
        <f t="shared" ref="AM12" si="7">SUM(AM16:AM29)</f>
        <v>1</v>
      </c>
      <c r="AN12" s="150">
        <f t="shared" si="5"/>
        <v>325</v>
      </c>
      <c r="AO12" s="150">
        <f t="shared" si="5"/>
        <v>71</v>
      </c>
      <c r="AP12" s="150">
        <f t="shared" si="5"/>
        <v>8695</v>
      </c>
      <c r="AQ12" s="150">
        <f t="shared" si="5"/>
        <v>10109</v>
      </c>
      <c r="AR12" s="150">
        <f t="shared" si="5"/>
        <v>18804</v>
      </c>
      <c r="AS12" s="150">
        <f t="shared" si="5"/>
        <v>982</v>
      </c>
      <c r="AT12" s="150">
        <f t="shared" si="5"/>
        <v>25</v>
      </c>
      <c r="AU12" s="150">
        <f t="shared" si="5"/>
        <v>2312</v>
      </c>
      <c r="AV12" s="150">
        <f t="shared" si="5"/>
        <v>3319</v>
      </c>
    </row>
    <row r="13" spans="1:48" s="302" customFormat="1" ht="26.1" customHeight="1" x14ac:dyDescent="0.2">
      <c r="A13" s="705" t="s">
        <v>146</v>
      </c>
      <c r="B13" s="706"/>
      <c r="C13" s="148">
        <v>0</v>
      </c>
      <c r="D13" s="151">
        <v>3</v>
      </c>
      <c r="E13" s="151">
        <v>0</v>
      </c>
      <c r="F13" s="148">
        <v>3</v>
      </c>
      <c r="G13" s="151">
        <v>39</v>
      </c>
      <c r="H13" s="151">
        <v>95</v>
      </c>
      <c r="I13" s="151">
        <v>102</v>
      </c>
      <c r="J13" s="121">
        <v>197</v>
      </c>
      <c r="K13" s="151">
        <v>102</v>
      </c>
      <c r="L13" s="151">
        <v>103</v>
      </c>
      <c r="M13" s="121">
        <v>205</v>
      </c>
      <c r="N13" s="151">
        <v>94</v>
      </c>
      <c r="O13" s="151">
        <v>112</v>
      </c>
      <c r="P13" s="121">
        <v>206</v>
      </c>
      <c r="Q13" s="151">
        <v>100</v>
      </c>
      <c r="R13" s="151">
        <v>109</v>
      </c>
      <c r="S13" s="121">
        <v>209</v>
      </c>
      <c r="T13" s="151">
        <v>94</v>
      </c>
      <c r="U13" s="151">
        <v>113</v>
      </c>
      <c r="V13" s="448">
        <v>207</v>
      </c>
      <c r="W13" s="151">
        <v>94</v>
      </c>
      <c r="X13" s="151">
        <v>110</v>
      </c>
      <c r="Y13" s="121">
        <v>204</v>
      </c>
      <c r="Z13" s="150">
        <v>579</v>
      </c>
      <c r="AA13" s="150">
        <v>649</v>
      </c>
      <c r="AB13" s="121">
        <v>1228</v>
      </c>
      <c r="AC13" s="148">
        <v>3</v>
      </c>
      <c r="AD13" s="148">
        <v>11</v>
      </c>
      <c r="AE13" s="148">
        <v>0</v>
      </c>
      <c r="AF13" s="148">
        <v>3</v>
      </c>
      <c r="AG13" s="148">
        <v>0</v>
      </c>
      <c r="AH13" s="148">
        <v>3</v>
      </c>
      <c r="AI13" s="148">
        <v>0</v>
      </c>
      <c r="AJ13" s="148">
        <v>47</v>
      </c>
      <c r="AK13" s="148">
        <v>0</v>
      </c>
      <c r="AL13" s="148">
        <v>3</v>
      </c>
      <c r="AM13" s="148">
        <v>0</v>
      </c>
      <c r="AN13" s="148">
        <v>3</v>
      </c>
      <c r="AO13" s="148">
        <v>0</v>
      </c>
      <c r="AP13" s="148">
        <v>40</v>
      </c>
      <c r="AQ13" s="148">
        <v>19</v>
      </c>
      <c r="AR13" s="148">
        <v>59</v>
      </c>
      <c r="AS13" s="151">
        <v>0</v>
      </c>
      <c r="AT13" s="963">
        <v>0</v>
      </c>
      <c r="AU13" s="964">
        <v>3</v>
      </c>
      <c r="AV13" s="148">
        <v>3</v>
      </c>
    </row>
    <row r="14" spans="1:48" s="302" customFormat="1" ht="26.1" customHeight="1" x14ac:dyDescent="0.2">
      <c r="A14" s="705" t="s">
        <v>147</v>
      </c>
      <c r="B14" s="706"/>
      <c r="C14" s="148">
        <v>0</v>
      </c>
      <c r="D14" s="151">
        <v>4</v>
      </c>
      <c r="E14" s="151">
        <v>0</v>
      </c>
      <c r="F14" s="148">
        <v>4</v>
      </c>
      <c r="G14" s="151">
        <v>20</v>
      </c>
      <c r="H14" s="151">
        <v>37</v>
      </c>
      <c r="I14" s="151">
        <v>31</v>
      </c>
      <c r="J14" s="121">
        <v>68</v>
      </c>
      <c r="K14" s="151">
        <v>27</v>
      </c>
      <c r="L14" s="151">
        <v>31</v>
      </c>
      <c r="M14" s="121">
        <v>58</v>
      </c>
      <c r="N14" s="151">
        <v>23</v>
      </c>
      <c r="O14" s="151">
        <v>34</v>
      </c>
      <c r="P14" s="121">
        <v>57</v>
      </c>
      <c r="Q14" s="151">
        <v>27</v>
      </c>
      <c r="R14" s="151">
        <v>37</v>
      </c>
      <c r="S14" s="121">
        <v>64</v>
      </c>
      <c r="T14" s="151">
        <v>14</v>
      </c>
      <c r="U14" s="151">
        <v>8</v>
      </c>
      <c r="V14" s="448">
        <v>22</v>
      </c>
      <c r="W14" s="151">
        <v>14</v>
      </c>
      <c r="X14" s="151">
        <v>14</v>
      </c>
      <c r="Y14" s="121">
        <v>28</v>
      </c>
      <c r="Z14" s="150">
        <v>142</v>
      </c>
      <c r="AA14" s="150">
        <v>155</v>
      </c>
      <c r="AB14" s="121">
        <v>297</v>
      </c>
      <c r="AC14" s="151">
        <v>0</v>
      </c>
      <c r="AD14" s="151">
        <v>0</v>
      </c>
      <c r="AE14" s="151">
        <v>2</v>
      </c>
      <c r="AF14" s="148">
        <v>1</v>
      </c>
      <c r="AG14" s="151">
        <v>1</v>
      </c>
      <c r="AH14" s="148">
        <v>0</v>
      </c>
      <c r="AI14" s="148">
        <v>0</v>
      </c>
      <c r="AJ14" s="151">
        <v>21</v>
      </c>
      <c r="AK14" s="151">
        <v>2</v>
      </c>
      <c r="AL14" s="151">
        <v>1</v>
      </c>
      <c r="AM14" s="151">
        <v>1</v>
      </c>
      <c r="AN14" s="151">
        <v>0</v>
      </c>
      <c r="AO14" s="151">
        <v>8</v>
      </c>
      <c r="AP14" s="151">
        <v>18</v>
      </c>
      <c r="AQ14" s="151">
        <v>19</v>
      </c>
      <c r="AR14" s="148">
        <v>37</v>
      </c>
      <c r="AS14" s="151">
        <v>0</v>
      </c>
      <c r="AT14" s="963">
        <v>0</v>
      </c>
      <c r="AU14" s="965">
        <v>6</v>
      </c>
      <c r="AV14" s="966">
        <v>6</v>
      </c>
    </row>
    <row r="15" spans="1:48" s="302" customFormat="1" ht="26.1" customHeight="1" x14ac:dyDescent="0.2">
      <c r="A15" s="303"/>
      <c r="B15" s="304"/>
      <c r="C15" s="305"/>
      <c r="D15" s="306"/>
      <c r="E15" s="306"/>
      <c r="F15" s="305"/>
      <c r="G15" s="306"/>
      <c r="H15" s="306"/>
      <c r="I15" s="306"/>
      <c r="J15" s="305"/>
      <c r="K15" s="306"/>
      <c r="L15" s="306"/>
      <c r="M15" s="305"/>
      <c r="N15" s="306"/>
      <c r="O15" s="306"/>
      <c r="P15" s="305"/>
      <c r="Q15" s="306"/>
      <c r="R15" s="306"/>
      <c r="S15" s="305"/>
      <c r="T15" s="306"/>
      <c r="U15" s="306"/>
      <c r="V15" s="307"/>
      <c r="W15" s="308"/>
      <c r="X15" s="306"/>
      <c r="Y15" s="305"/>
      <c r="Z15" s="307"/>
      <c r="AA15" s="307"/>
      <c r="AB15" s="305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5"/>
      <c r="AS15" s="306"/>
      <c r="AT15" s="309"/>
      <c r="AU15" s="310"/>
      <c r="AV15" s="311"/>
    </row>
    <row r="16" spans="1:48" s="302" customFormat="1" ht="51" customHeight="1" x14ac:dyDescent="0.2">
      <c r="A16" s="296"/>
      <c r="B16" s="312" t="s">
        <v>187</v>
      </c>
      <c r="C16" s="313">
        <v>24</v>
      </c>
      <c r="D16" s="967">
        <v>55</v>
      </c>
      <c r="E16" s="968">
        <v>0</v>
      </c>
      <c r="F16" s="967">
        <v>55</v>
      </c>
      <c r="G16" s="968">
        <v>643</v>
      </c>
      <c r="H16" s="967">
        <v>763</v>
      </c>
      <c r="I16" s="968">
        <v>762</v>
      </c>
      <c r="J16" s="967">
        <v>1525</v>
      </c>
      <c r="K16" s="968">
        <v>853</v>
      </c>
      <c r="L16" s="967">
        <v>803</v>
      </c>
      <c r="M16" s="967">
        <v>1656</v>
      </c>
      <c r="N16" s="967">
        <v>848</v>
      </c>
      <c r="O16" s="968">
        <v>884</v>
      </c>
      <c r="P16" s="967">
        <v>1732</v>
      </c>
      <c r="Q16" s="968">
        <v>888</v>
      </c>
      <c r="R16" s="967">
        <v>794</v>
      </c>
      <c r="S16" s="967">
        <v>1682</v>
      </c>
      <c r="T16" s="969">
        <v>899</v>
      </c>
      <c r="U16" s="969">
        <v>895</v>
      </c>
      <c r="V16" s="967">
        <v>1794</v>
      </c>
      <c r="W16" s="313">
        <v>917</v>
      </c>
      <c r="X16" s="967">
        <v>960</v>
      </c>
      <c r="Y16" s="967">
        <v>1877</v>
      </c>
      <c r="Z16" s="348">
        <v>5168</v>
      </c>
      <c r="AA16" s="348">
        <v>5098</v>
      </c>
      <c r="AB16" s="967">
        <v>10266</v>
      </c>
      <c r="AC16" s="968">
        <v>191</v>
      </c>
      <c r="AD16" s="967">
        <v>600</v>
      </c>
      <c r="AE16" s="968">
        <v>56</v>
      </c>
      <c r="AF16" s="967">
        <v>0</v>
      </c>
      <c r="AG16" s="968">
        <v>56</v>
      </c>
      <c r="AH16" s="967">
        <v>13</v>
      </c>
      <c r="AI16" s="968">
        <v>0</v>
      </c>
      <c r="AJ16" s="967">
        <v>848</v>
      </c>
      <c r="AK16" s="968">
        <v>2</v>
      </c>
      <c r="AL16" s="970">
        <v>59</v>
      </c>
      <c r="AM16" s="968">
        <v>0</v>
      </c>
      <c r="AN16" s="967">
        <v>20</v>
      </c>
      <c r="AO16" s="968">
        <v>6</v>
      </c>
      <c r="AP16" s="967">
        <v>493</v>
      </c>
      <c r="AQ16" s="968">
        <v>567</v>
      </c>
      <c r="AR16" s="967">
        <v>1060</v>
      </c>
      <c r="AS16" s="971">
        <v>58</v>
      </c>
      <c r="AT16" s="968">
        <v>1</v>
      </c>
      <c r="AU16" s="967">
        <v>131</v>
      </c>
      <c r="AV16" s="971">
        <v>190</v>
      </c>
    </row>
    <row r="17" spans="1:48" s="302" customFormat="1" ht="51.6" customHeight="1" x14ac:dyDescent="0.2">
      <c r="A17" s="314"/>
      <c r="B17" s="315" t="s">
        <v>233</v>
      </c>
      <c r="C17" s="316">
        <v>8</v>
      </c>
      <c r="D17" s="972">
        <v>259</v>
      </c>
      <c r="E17" s="973">
        <v>3</v>
      </c>
      <c r="F17" s="972">
        <v>262</v>
      </c>
      <c r="G17" s="973">
        <v>4329</v>
      </c>
      <c r="H17" s="972">
        <v>9165</v>
      </c>
      <c r="I17" s="973">
        <v>8802</v>
      </c>
      <c r="J17" s="972">
        <v>17967</v>
      </c>
      <c r="K17" s="973">
        <v>9227</v>
      </c>
      <c r="L17" s="972">
        <v>8794</v>
      </c>
      <c r="M17" s="972">
        <v>18021</v>
      </c>
      <c r="N17" s="972">
        <v>9319</v>
      </c>
      <c r="O17" s="973">
        <v>8825</v>
      </c>
      <c r="P17" s="972">
        <v>18144</v>
      </c>
      <c r="Q17" s="973">
        <v>9265</v>
      </c>
      <c r="R17" s="972">
        <v>8853</v>
      </c>
      <c r="S17" s="972">
        <v>18118</v>
      </c>
      <c r="T17" s="974">
        <v>9272</v>
      </c>
      <c r="U17" s="974">
        <v>9115</v>
      </c>
      <c r="V17" s="972">
        <v>18387</v>
      </c>
      <c r="W17" s="316">
        <v>9711</v>
      </c>
      <c r="X17" s="972">
        <v>9226</v>
      </c>
      <c r="Y17" s="972">
        <v>18937</v>
      </c>
      <c r="Z17" s="305">
        <v>55959</v>
      </c>
      <c r="AA17" s="305">
        <v>53615</v>
      </c>
      <c r="AB17" s="972">
        <v>109574</v>
      </c>
      <c r="AC17" s="973">
        <v>717</v>
      </c>
      <c r="AD17" s="972">
        <v>3482</v>
      </c>
      <c r="AE17" s="973">
        <v>257</v>
      </c>
      <c r="AF17" s="972">
        <v>0</v>
      </c>
      <c r="AG17" s="973">
        <v>279</v>
      </c>
      <c r="AH17" s="972">
        <v>88</v>
      </c>
      <c r="AI17" s="973">
        <v>0</v>
      </c>
      <c r="AJ17" s="972">
        <v>5594</v>
      </c>
      <c r="AK17" s="973">
        <v>3</v>
      </c>
      <c r="AL17" s="972">
        <v>289</v>
      </c>
      <c r="AM17" s="973">
        <v>0</v>
      </c>
      <c r="AN17" s="972">
        <v>109</v>
      </c>
      <c r="AO17" s="973">
        <v>2</v>
      </c>
      <c r="AP17" s="972">
        <v>2907</v>
      </c>
      <c r="AQ17" s="973">
        <v>3714</v>
      </c>
      <c r="AR17" s="972">
        <v>6621</v>
      </c>
      <c r="AS17" s="975">
        <v>294</v>
      </c>
      <c r="AT17" s="973">
        <v>24</v>
      </c>
      <c r="AU17" s="972">
        <v>374</v>
      </c>
      <c r="AV17" s="975">
        <v>692</v>
      </c>
    </row>
    <row r="18" spans="1:48" s="302" customFormat="1" ht="51" customHeight="1" x14ac:dyDescent="0.2">
      <c r="A18" s="707" t="s">
        <v>234</v>
      </c>
      <c r="B18" s="315" t="s">
        <v>188</v>
      </c>
      <c r="C18" s="316">
        <v>20</v>
      </c>
      <c r="D18" s="972">
        <v>56</v>
      </c>
      <c r="E18" s="973">
        <v>1</v>
      </c>
      <c r="F18" s="972">
        <v>57</v>
      </c>
      <c r="G18" s="973">
        <v>500</v>
      </c>
      <c r="H18" s="972">
        <v>588</v>
      </c>
      <c r="I18" s="973">
        <v>575</v>
      </c>
      <c r="J18" s="972">
        <v>1163</v>
      </c>
      <c r="K18" s="973">
        <v>607</v>
      </c>
      <c r="L18" s="972">
        <v>568</v>
      </c>
      <c r="M18" s="972">
        <v>1175</v>
      </c>
      <c r="N18" s="972">
        <v>630</v>
      </c>
      <c r="O18" s="973">
        <v>672</v>
      </c>
      <c r="P18" s="972">
        <v>1302</v>
      </c>
      <c r="Q18" s="973">
        <v>664</v>
      </c>
      <c r="R18" s="972">
        <v>603</v>
      </c>
      <c r="S18" s="972">
        <v>1267</v>
      </c>
      <c r="T18" s="974">
        <v>682</v>
      </c>
      <c r="U18" s="974">
        <v>651</v>
      </c>
      <c r="V18" s="972">
        <v>1333</v>
      </c>
      <c r="W18" s="316">
        <v>723</v>
      </c>
      <c r="X18" s="972">
        <v>643</v>
      </c>
      <c r="Y18" s="972">
        <v>1366</v>
      </c>
      <c r="Z18" s="305">
        <v>3894</v>
      </c>
      <c r="AA18" s="305">
        <v>3712</v>
      </c>
      <c r="AB18" s="972">
        <v>7606</v>
      </c>
      <c r="AC18" s="973">
        <v>130</v>
      </c>
      <c r="AD18" s="972">
        <v>341</v>
      </c>
      <c r="AE18" s="973">
        <v>55</v>
      </c>
      <c r="AF18" s="972">
        <v>0</v>
      </c>
      <c r="AG18" s="973">
        <v>53</v>
      </c>
      <c r="AH18" s="972">
        <v>10</v>
      </c>
      <c r="AI18" s="973">
        <v>0</v>
      </c>
      <c r="AJ18" s="972">
        <v>633</v>
      </c>
      <c r="AK18" s="973">
        <v>3</v>
      </c>
      <c r="AL18" s="972">
        <v>52</v>
      </c>
      <c r="AM18" s="973">
        <v>0</v>
      </c>
      <c r="AN18" s="972">
        <v>22</v>
      </c>
      <c r="AO18" s="973">
        <v>21</v>
      </c>
      <c r="AP18" s="972">
        <v>401</v>
      </c>
      <c r="AQ18" s="973">
        <v>448</v>
      </c>
      <c r="AR18" s="972">
        <v>849</v>
      </c>
      <c r="AS18" s="975">
        <v>53</v>
      </c>
      <c r="AT18" s="973">
        <v>0</v>
      </c>
      <c r="AU18" s="972">
        <v>109</v>
      </c>
      <c r="AV18" s="975">
        <v>162</v>
      </c>
    </row>
    <row r="19" spans="1:48" s="302" customFormat="1" ht="51.6" customHeight="1" x14ac:dyDescent="0.2">
      <c r="A19" s="708"/>
      <c r="B19" s="315" t="s">
        <v>189</v>
      </c>
      <c r="C19" s="316">
        <v>11</v>
      </c>
      <c r="D19" s="972">
        <v>68</v>
      </c>
      <c r="E19" s="973">
        <v>0</v>
      </c>
      <c r="F19" s="972">
        <v>68</v>
      </c>
      <c r="G19" s="973">
        <v>847</v>
      </c>
      <c r="H19" s="972">
        <v>1376</v>
      </c>
      <c r="I19" s="973">
        <v>1290</v>
      </c>
      <c r="J19" s="972">
        <v>2666</v>
      </c>
      <c r="K19" s="973">
        <v>1424</v>
      </c>
      <c r="L19" s="972">
        <v>1193</v>
      </c>
      <c r="M19" s="972">
        <v>2617</v>
      </c>
      <c r="N19" s="972">
        <v>1444</v>
      </c>
      <c r="O19" s="973">
        <v>1301</v>
      </c>
      <c r="P19" s="972">
        <v>2745</v>
      </c>
      <c r="Q19" s="973">
        <v>1446</v>
      </c>
      <c r="R19" s="972">
        <v>1398</v>
      </c>
      <c r="S19" s="972">
        <v>2844</v>
      </c>
      <c r="T19" s="974">
        <v>1473</v>
      </c>
      <c r="U19" s="974">
        <v>1399</v>
      </c>
      <c r="V19" s="972">
        <v>2872</v>
      </c>
      <c r="W19" s="316">
        <v>1465</v>
      </c>
      <c r="X19" s="972">
        <v>1431</v>
      </c>
      <c r="Y19" s="972">
        <v>2896</v>
      </c>
      <c r="Z19" s="305">
        <v>8628</v>
      </c>
      <c r="AA19" s="305">
        <v>8012</v>
      </c>
      <c r="AB19" s="972">
        <v>16640</v>
      </c>
      <c r="AC19" s="973">
        <v>227</v>
      </c>
      <c r="AD19" s="972">
        <v>939</v>
      </c>
      <c r="AE19" s="973">
        <v>66</v>
      </c>
      <c r="AF19" s="972">
        <v>0</v>
      </c>
      <c r="AG19" s="973">
        <v>69</v>
      </c>
      <c r="AH19" s="972">
        <v>14</v>
      </c>
      <c r="AI19" s="973">
        <v>0</v>
      </c>
      <c r="AJ19" s="972">
        <v>1132</v>
      </c>
      <c r="AK19" s="973">
        <v>1</v>
      </c>
      <c r="AL19" s="972">
        <v>73</v>
      </c>
      <c r="AM19" s="973">
        <v>0</v>
      </c>
      <c r="AN19" s="972">
        <v>18</v>
      </c>
      <c r="AO19" s="973">
        <v>3</v>
      </c>
      <c r="AP19" s="972">
        <v>658</v>
      </c>
      <c r="AQ19" s="973">
        <v>718</v>
      </c>
      <c r="AR19" s="972">
        <v>1376</v>
      </c>
      <c r="AS19" s="975">
        <v>67</v>
      </c>
      <c r="AT19" s="973">
        <v>0</v>
      </c>
      <c r="AU19" s="972">
        <v>180</v>
      </c>
      <c r="AV19" s="975">
        <v>247</v>
      </c>
    </row>
    <row r="20" spans="1:48" s="302" customFormat="1" ht="51.6" customHeight="1" x14ac:dyDescent="0.2">
      <c r="A20" s="708"/>
      <c r="B20" s="315" t="s">
        <v>190</v>
      </c>
      <c r="C20" s="316">
        <v>7</v>
      </c>
      <c r="D20" s="972">
        <v>26</v>
      </c>
      <c r="E20" s="973">
        <v>0</v>
      </c>
      <c r="F20" s="972">
        <v>26</v>
      </c>
      <c r="G20" s="973">
        <v>207</v>
      </c>
      <c r="H20" s="972">
        <v>231</v>
      </c>
      <c r="I20" s="973">
        <v>207</v>
      </c>
      <c r="J20" s="972">
        <v>438</v>
      </c>
      <c r="K20" s="973">
        <v>242</v>
      </c>
      <c r="L20" s="972">
        <v>240</v>
      </c>
      <c r="M20" s="972">
        <v>482</v>
      </c>
      <c r="N20" s="972">
        <v>210</v>
      </c>
      <c r="O20" s="973">
        <v>220</v>
      </c>
      <c r="P20" s="972">
        <v>430</v>
      </c>
      <c r="Q20" s="973">
        <v>255</v>
      </c>
      <c r="R20" s="972">
        <v>242</v>
      </c>
      <c r="S20" s="972">
        <v>497</v>
      </c>
      <c r="T20" s="974">
        <v>242</v>
      </c>
      <c r="U20" s="974">
        <v>236</v>
      </c>
      <c r="V20" s="972">
        <v>478</v>
      </c>
      <c r="W20" s="316">
        <v>254</v>
      </c>
      <c r="X20" s="972">
        <v>255</v>
      </c>
      <c r="Y20" s="972">
        <v>509</v>
      </c>
      <c r="Z20" s="305">
        <v>1434</v>
      </c>
      <c r="AA20" s="305">
        <v>1400</v>
      </c>
      <c r="AB20" s="972">
        <v>2834</v>
      </c>
      <c r="AC20" s="973">
        <v>54</v>
      </c>
      <c r="AD20" s="972">
        <v>153</v>
      </c>
      <c r="AE20" s="973">
        <v>26</v>
      </c>
      <c r="AF20" s="972">
        <v>0</v>
      </c>
      <c r="AG20" s="973">
        <v>26</v>
      </c>
      <c r="AH20" s="972">
        <v>2</v>
      </c>
      <c r="AI20" s="973">
        <v>0</v>
      </c>
      <c r="AJ20" s="972">
        <v>258</v>
      </c>
      <c r="AK20" s="973">
        <v>1</v>
      </c>
      <c r="AL20" s="972">
        <v>27</v>
      </c>
      <c r="AM20" s="973">
        <v>0</v>
      </c>
      <c r="AN20" s="972">
        <v>7</v>
      </c>
      <c r="AO20" s="973">
        <v>4</v>
      </c>
      <c r="AP20" s="972">
        <v>177</v>
      </c>
      <c r="AQ20" s="973">
        <v>174</v>
      </c>
      <c r="AR20" s="972">
        <v>351</v>
      </c>
      <c r="AS20" s="975">
        <v>25</v>
      </c>
      <c r="AT20" s="973">
        <v>0</v>
      </c>
      <c r="AU20" s="972">
        <v>106</v>
      </c>
      <c r="AV20" s="975">
        <v>131</v>
      </c>
    </row>
    <row r="21" spans="1:48" s="302" customFormat="1" ht="51.6" customHeight="1" x14ac:dyDescent="0.2">
      <c r="A21" s="708"/>
      <c r="B21" s="315" t="s">
        <v>191</v>
      </c>
      <c r="C21" s="316">
        <v>11</v>
      </c>
      <c r="D21" s="972">
        <v>79</v>
      </c>
      <c r="E21" s="973">
        <v>0</v>
      </c>
      <c r="F21" s="972">
        <v>79</v>
      </c>
      <c r="G21" s="973">
        <v>786</v>
      </c>
      <c r="H21" s="972">
        <v>1157</v>
      </c>
      <c r="I21" s="973">
        <v>1119</v>
      </c>
      <c r="J21" s="972">
        <v>2276</v>
      </c>
      <c r="K21" s="973">
        <v>1142</v>
      </c>
      <c r="L21" s="972">
        <v>1163</v>
      </c>
      <c r="M21" s="972">
        <v>2305</v>
      </c>
      <c r="N21" s="972">
        <v>1257</v>
      </c>
      <c r="O21" s="973">
        <v>1140</v>
      </c>
      <c r="P21" s="972">
        <v>2397</v>
      </c>
      <c r="Q21" s="973">
        <v>1209</v>
      </c>
      <c r="R21" s="972">
        <v>1217</v>
      </c>
      <c r="S21" s="972">
        <v>2426</v>
      </c>
      <c r="T21" s="974">
        <v>1327</v>
      </c>
      <c r="U21" s="974">
        <v>1250</v>
      </c>
      <c r="V21" s="972">
        <v>2577</v>
      </c>
      <c r="W21" s="316">
        <v>1269</v>
      </c>
      <c r="X21" s="972">
        <v>1288</v>
      </c>
      <c r="Y21" s="972">
        <v>2557</v>
      </c>
      <c r="Z21" s="305">
        <v>7361</v>
      </c>
      <c r="AA21" s="305">
        <v>7177</v>
      </c>
      <c r="AB21" s="972">
        <v>14538</v>
      </c>
      <c r="AC21" s="973">
        <v>194</v>
      </c>
      <c r="AD21" s="972">
        <v>705</v>
      </c>
      <c r="AE21" s="973">
        <v>75</v>
      </c>
      <c r="AF21" s="972">
        <v>0</v>
      </c>
      <c r="AG21" s="973">
        <v>75</v>
      </c>
      <c r="AH21" s="972">
        <v>23</v>
      </c>
      <c r="AI21" s="973">
        <v>0</v>
      </c>
      <c r="AJ21" s="972">
        <v>959</v>
      </c>
      <c r="AK21" s="973">
        <v>24</v>
      </c>
      <c r="AL21" s="972">
        <v>79</v>
      </c>
      <c r="AM21" s="973">
        <v>0</v>
      </c>
      <c r="AN21" s="972">
        <v>23</v>
      </c>
      <c r="AO21" s="973">
        <v>8</v>
      </c>
      <c r="AP21" s="972">
        <v>590</v>
      </c>
      <c r="AQ21" s="973">
        <v>676</v>
      </c>
      <c r="AR21" s="972">
        <v>1266</v>
      </c>
      <c r="AS21" s="975">
        <v>78</v>
      </c>
      <c r="AT21" s="973">
        <v>0</v>
      </c>
      <c r="AU21" s="972">
        <v>135</v>
      </c>
      <c r="AV21" s="975">
        <v>213</v>
      </c>
    </row>
    <row r="22" spans="1:48" s="302" customFormat="1" ht="51.6" customHeight="1" x14ac:dyDescent="0.2">
      <c r="A22" s="708"/>
      <c r="B22" s="315" t="s">
        <v>192</v>
      </c>
      <c r="C22" s="316">
        <v>7</v>
      </c>
      <c r="D22" s="972">
        <v>17</v>
      </c>
      <c r="E22" s="973">
        <v>0</v>
      </c>
      <c r="F22" s="972">
        <v>17</v>
      </c>
      <c r="G22" s="973">
        <v>129</v>
      </c>
      <c r="H22" s="972">
        <v>73</v>
      </c>
      <c r="I22" s="973">
        <v>86</v>
      </c>
      <c r="J22" s="972">
        <v>159</v>
      </c>
      <c r="K22" s="973">
        <v>95</v>
      </c>
      <c r="L22" s="972">
        <v>81</v>
      </c>
      <c r="M22" s="972">
        <v>176</v>
      </c>
      <c r="N22" s="972">
        <v>112</v>
      </c>
      <c r="O22" s="973">
        <v>87</v>
      </c>
      <c r="P22" s="972">
        <v>199</v>
      </c>
      <c r="Q22" s="973">
        <v>107</v>
      </c>
      <c r="R22" s="972">
        <v>83</v>
      </c>
      <c r="S22" s="972">
        <v>190</v>
      </c>
      <c r="T22" s="974">
        <v>106</v>
      </c>
      <c r="U22" s="974">
        <v>107</v>
      </c>
      <c r="V22" s="972">
        <v>213</v>
      </c>
      <c r="W22" s="316">
        <v>116</v>
      </c>
      <c r="X22" s="972">
        <v>107</v>
      </c>
      <c r="Y22" s="972">
        <v>223</v>
      </c>
      <c r="Z22" s="305">
        <v>609</v>
      </c>
      <c r="AA22" s="305">
        <v>551</v>
      </c>
      <c r="AB22" s="972">
        <v>1160</v>
      </c>
      <c r="AC22" s="973">
        <v>53</v>
      </c>
      <c r="AD22" s="972">
        <v>86</v>
      </c>
      <c r="AE22" s="973">
        <v>17</v>
      </c>
      <c r="AF22" s="972">
        <v>0</v>
      </c>
      <c r="AG22" s="973">
        <v>18</v>
      </c>
      <c r="AH22" s="972">
        <v>1</v>
      </c>
      <c r="AI22" s="973">
        <v>0</v>
      </c>
      <c r="AJ22" s="972">
        <v>157</v>
      </c>
      <c r="AK22" s="973">
        <v>2</v>
      </c>
      <c r="AL22" s="972">
        <v>17</v>
      </c>
      <c r="AM22" s="973">
        <v>0</v>
      </c>
      <c r="AN22" s="972">
        <v>3</v>
      </c>
      <c r="AO22" s="973">
        <v>1</v>
      </c>
      <c r="AP22" s="972">
        <v>104</v>
      </c>
      <c r="AQ22" s="973">
        <v>112</v>
      </c>
      <c r="AR22" s="972">
        <v>216</v>
      </c>
      <c r="AS22" s="975">
        <v>18</v>
      </c>
      <c r="AT22" s="973">
        <v>0</v>
      </c>
      <c r="AU22" s="972">
        <v>42</v>
      </c>
      <c r="AV22" s="975">
        <v>60</v>
      </c>
    </row>
    <row r="23" spans="1:48" s="302" customFormat="1" ht="51.6" customHeight="1" x14ac:dyDescent="0.2">
      <c r="A23" s="708"/>
      <c r="B23" s="315" t="s">
        <v>193</v>
      </c>
      <c r="C23" s="316">
        <v>23</v>
      </c>
      <c r="D23" s="972">
        <v>111</v>
      </c>
      <c r="E23" s="973">
        <v>0</v>
      </c>
      <c r="F23" s="972">
        <v>111</v>
      </c>
      <c r="G23" s="973">
        <v>1330</v>
      </c>
      <c r="H23" s="972">
        <v>1663</v>
      </c>
      <c r="I23" s="973">
        <v>1569</v>
      </c>
      <c r="J23" s="972">
        <v>3232</v>
      </c>
      <c r="K23" s="973">
        <v>1641</v>
      </c>
      <c r="L23" s="972">
        <v>1608</v>
      </c>
      <c r="M23" s="972">
        <v>3249</v>
      </c>
      <c r="N23" s="972">
        <v>1728</v>
      </c>
      <c r="O23" s="973">
        <v>1676</v>
      </c>
      <c r="P23" s="972">
        <v>3404</v>
      </c>
      <c r="Q23" s="973">
        <v>1743</v>
      </c>
      <c r="R23" s="972">
        <v>1667</v>
      </c>
      <c r="S23" s="972">
        <v>3410</v>
      </c>
      <c r="T23" s="974">
        <v>1797</v>
      </c>
      <c r="U23" s="974">
        <v>1726</v>
      </c>
      <c r="V23" s="972">
        <v>3523</v>
      </c>
      <c r="W23" s="316">
        <v>1828</v>
      </c>
      <c r="X23" s="972">
        <v>1697</v>
      </c>
      <c r="Y23" s="972">
        <v>3525</v>
      </c>
      <c r="Z23" s="305">
        <v>10400</v>
      </c>
      <c r="AA23" s="305">
        <v>9943</v>
      </c>
      <c r="AB23" s="972">
        <v>20343</v>
      </c>
      <c r="AC23" s="973">
        <v>491</v>
      </c>
      <c r="AD23" s="972">
        <v>2099</v>
      </c>
      <c r="AE23" s="973">
        <v>107</v>
      </c>
      <c r="AF23" s="972">
        <v>0</v>
      </c>
      <c r="AG23" s="973">
        <v>110</v>
      </c>
      <c r="AH23" s="972">
        <v>41</v>
      </c>
      <c r="AI23" s="973">
        <v>0</v>
      </c>
      <c r="AJ23" s="972">
        <v>1706</v>
      </c>
      <c r="AK23" s="973">
        <v>9</v>
      </c>
      <c r="AL23" s="972">
        <v>110</v>
      </c>
      <c r="AM23" s="973">
        <v>0</v>
      </c>
      <c r="AN23" s="972">
        <v>37</v>
      </c>
      <c r="AO23" s="973">
        <v>4</v>
      </c>
      <c r="AP23" s="972">
        <v>993</v>
      </c>
      <c r="AQ23" s="973">
        <v>1131</v>
      </c>
      <c r="AR23" s="972">
        <v>2124</v>
      </c>
      <c r="AS23" s="975">
        <v>107</v>
      </c>
      <c r="AT23" s="973">
        <v>0</v>
      </c>
      <c r="AU23" s="972">
        <v>490</v>
      </c>
      <c r="AV23" s="975">
        <v>597</v>
      </c>
    </row>
    <row r="24" spans="1:48" s="302" customFormat="1" ht="51.6" customHeight="1" x14ac:dyDescent="0.2">
      <c r="A24" s="708"/>
      <c r="B24" s="315" t="s">
        <v>160</v>
      </c>
      <c r="C24" s="316">
        <v>8</v>
      </c>
      <c r="D24" s="972">
        <v>17</v>
      </c>
      <c r="E24" s="973">
        <v>0</v>
      </c>
      <c r="F24" s="972">
        <v>17</v>
      </c>
      <c r="G24" s="973">
        <v>142</v>
      </c>
      <c r="H24" s="972">
        <v>108</v>
      </c>
      <c r="I24" s="973">
        <v>115</v>
      </c>
      <c r="J24" s="972">
        <v>223</v>
      </c>
      <c r="K24" s="973">
        <v>124</v>
      </c>
      <c r="L24" s="972">
        <v>125</v>
      </c>
      <c r="M24" s="972">
        <v>249</v>
      </c>
      <c r="N24" s="972">
        <v>142</v>
      </c>
      <c r="O24" s="973">
        <v>122</v>
      </c>
      <c r="P24" s="972">
        <v>264</v>
      </c>
      <c r="Q24" s="973">
        <v>148</v>
      </c>
      <c r="R24" s="972">
        <v>137</v>
      </c>
      <c r="S24" s="972">
        <v>285</v>
      </c>
      <c r="T24" s="974">
        <v>149</v>
      </c>
      <c r="U24" s="974">
        <v>133</v>
      </c>
      <c r="V24" s="972">
        <v>282</v>
      </c>
      <c r="W24" s="316">
        <v>156</v>
      </c>
      <c r="X24" s="972">
        <v>150</v>
      </c>
      <c r="Y24" s="972">
        <v>306</v>
      </c>
      <c r="Z24" s="305">
        <v>827</v>
      </c>
      <c r="AA24" s="305">
        <v>782</v>
      </c>
      <c r="AB24" s="972">
        <v>1609</v>
      </c>
      <c r="AC24" s="973">
        <v>49</v>
      </c>
      <c r="AD24" s="972">
        <v>120</v>
      </c>
      <c r="AE24" s="973">
        <v>17</v>
      </c>
      <c r="AF24" s="972">
        <v>0</v>
      </c>
      <c r="AG24" s="973">
        <v>16</v>
      </c>
      <c r="AH24" s="972">
        <v>2</v>
      </c>
      <c r="AI24" s="973">
        <v>0</v>
      </c>
      <c r="AJ24" s="972">
        <v>184</v>
      </c>
      <c r="AK24" s="973">
        <v>2</v>
      </c>
      <c r="AL24" s="972">
        <v>16</v>
      </c>
      <c r="AM24" s="973">
        <v>0</v>
      </c>
      <c r="AN24" s="972">
        <v>7</v>
      </c>
      <c r="AO24" s="973">
        <v>2</v>
      </c>
      <c r="AP24" s="972">
        <v>116</v>
      </c>
      <c r="AQ24" s="973">
        <v>130</v>
      </c>
      <c r="AR24" s="972">
        <v>246</v>
      </c>
      <c r="AS24" s="975">
        <v>17</v>
      </c>
      <c r="AT24" s="973">
        <v>0</v>
      </c>
      <c r="AU24" s="972">
        <v>75</v>
      </c>
      <c r="AV24" s="975">
        <v>92</v>
      </c>
    </row>
    <row r="25" spans="1:48" s="302" customFormat="1" ht="51.6" customHeight="1" x14ac:dyDescent="0.2">
      <c r="A25" s="708"/>
      <c r="B25" s="315" t="s">
        <v>194</v>
      </c>
      <c r="C25" s="316">
        <v>10</v>
      </c>
      <c r="D25" s="972">
        <v>35</v>
      </c>
      <c r="E25" s="973">
        <v>0</v>
      </c>
      <c r="F25" s="972">
        <v>35</v>
      </c>
      <c r="G25" s="973">
        <v>223</v>
      </c>
      <c r="H25" s="972">
        <v>176</v>
      </c>
      <c r="I25" s="973">
        <v>217</v>
      </c>
      <c r="J25" s="972">
        <v>393</v>
      </c>
      <c r="K25" s="973">
        <v>219</v>
      </c>
      <c r="L25" s="972">
        <v>191</v>
      </c>
      <c r="M25" s="972">
        <v>410</v>
      </c>
      <c r="N25" s="972">
        <v>230</v>
      </c>
      <c r="O25" s="973">
        <v>193</v>
      </c>
      <c r="P25" s="972">
        <v>423</v>
      </c>
      <c r="Q25" s="973">
        <v>225</v>
      </c>
      <c r="R25" s="972">
        <v>204</v>
      </c>
      <c r="S25" s="972">
        <v>429</v>
      </c>
      <c r="T25" s="974">
        <v>228</v>
      </c>
      <c r="U25" s="974">
        <v>194</v>
      </c>
      <c r="V25" s="972">
        <v>422</v>
      </c>
      <c r="W25" s="316">
        <v>223</v>
      </c>
      <c r="X25" s="972">
        <v>210</v>
      </c>
      <c r="Y25" s="972">
        <v>433</v>
      </c>
      <c r="Z25" s="305">
        <v>1301</v>
      </c>
      <c r="AA25" s="305">
        <v>1209</v>
      </c>
      <c r="AB25" s="972">
        <v>2510</v>
      </c>
      <c r="AC25" s="973">
        <v>62</v>
      </c>
      <c r="AD25" s="972">
        <v>137</v>
      </c>
      <c r="AE25" s="973">
        <v>32</v>
      </c>
      <c r="AF25" s="972">
        <v>0</v>
      </c>
      <c r="AG25" s="973">
        <v>34</v>
      </c>
      <c r="AH25" s="972">
        <v>1</v>
      </c>
      <c r="AI25" s="973">
        <v>0</v>
      </c>
      <c r="AJ25" s="972">
        <v>290</v>
      </c>
      <c r="AK25" s="973">
        <v>3</v>
      </c>
      <c r="AL25" s="972">
        <v>32</v>
      </c>
      <c r="AM25" s="973">
        <v>0</v>
      </c>
      <c r="AN25" s="972">
        <v>9</v>
      </c>
      <c r="AO25" s="973">
        <v>0</v>
      </c>
      <c r="AP25" s="972">
        <v>197</v>
      </c>
      <c r="AQ25" s="973">
        <v>204</v>
      </c>
      <c r="AR25" s="972">
        <v>401</v>
      </c>
      <c r="AS25" s="975">
        <v>30</v>
      </c>
      <c r="AT25" s="973">
        <v>0</v>
      </c>
      <c r="AU25" s="972">
        <v>64</v>
      </c>
      <c r="AV25" s="975">
        <v>94</v>
      </c>
    </row>
    <row r="26" spans="1:48" s="302" customFormat="1" ht="51.6" customHeight="1" x14ac:dyDescent="0.2">
      <c r="A26" s="708"/>
      <c r="B26" s="153" t="s">
        <v>235</v>
      </c>
      <c r="C26" s="316">
        <v>18</v>
      </c>
      <c r="D26" s="972">
        <v>74</v>
      </c>
      <c r="E26" s="973">
        <v>1</v>
      </c>
      <c r="F26" s="972">
        <v>75</v>
      </c>
      <c r="G26" s="973">
        <v>807</v>
      </c>
      <c r="H26" s="972">
        <v>923</v>
      </c>
      <c r="I26" s="973">
        <v>854</v>
      </c>
      <c r="J26" s="972">
        <v>1777</v>
      </c>
      <c r="K26" s="973">
        <v>915</v>
      </c>
      <c r="L26" s="972">
        <v>850</v>
      </c>
      <c r="M26" s="972">
        <v>1765</v>
      </c>
      <c r="N26" s="972">
        <v>988</v>
      </c>
      <c r="O26" s="973">
        <v>947</v>
      </c>
      <c r="P26" s="972">
        <v>1935</v>
      </c>
      <c r="Q26" s="973">
        <v>978</v>
      </c>
      <c r="R26" s="972">
        <v>1003</v>
      </c>
      <c r="S26" s="972">
        <v>1981</v>
      </c>
      <c r="T26" s="974">
        <v>1015</v>
      </c>
      <c r="U26" s="974">
        <v>1007</v>
      </c>
      <c r="V26" s="972">
        <v>2022</v>
      </c>
      <c r="W26" s="316">
        <v>1087</v>
      </c>
      <c r="X26" s="972">
        <v>1007</v>
      </c>
      <c r="Y26" s="972">
        <v>2094</v>
      </c>
      <c r="Z26" s="305">
        <v>5906</v>
      </c>
      <c r="AA26" s="305">
        <v>5668</v>
      </c>
      <c r="AB26" s="972">
        <v>11574</v>
      </c>
      <c r="AC26" s="973">
        <v>297</v>
      </c>
      <c r="AD26" s="972">
        <v>1078</v>
      </c>
      <c r="AE26" s="973">
        <v>74</v>
      </c>
      <c r="AF26" s="972">
        <v>0</v>
      </c>
      <c r="AG26" s="973">
        <v>74</v>
      </c>
      <c r="AH26" s="972">
        <v>14</v>
      </c>
      <c r="AI26" s="973">
        <v>0</v>
      </c>
      <c r="AJ26" s="972">
        <v>1059</v>
      </c>
      <c r="AK26" s="973">
        <v>12</v>
      </c>
      <c r="AL26" s="972">
        <v>71</v>
      </c>
      <c r="AM26" s="973">
        <v>0</v>
      </c>
      <c r="AN26" s="972">
        <v>34</v>
      </c>
      <c r="AO26" s="973">
        <v>11</v>
      </c>
      <c r="AP26" s="972">
        <v>640</v>
      </c>
      <c r="AQ26" s="973">
        <v>709</v>
      </c>
      <c r="AR26" s="972">
        <v>1349</v>
      </c>
      <c r="AS26" s="975">
        <v>71</v>
      </c>
      <c r="AT26" s="973">
        <v>0</v>
      </c>
      <c r="AU26" s="972">
        <v>313</v>
      </c>
      <c r="AV26" s="975">
        <v>384</v>
      </c>
    </row>
    <row r="27" spans="1:48" s="302" customFormat="1" ht="51.6" customHeight="1" x14ac:dyDescent="0.2">
      <c r="A27" s="708"/>
      <c r="B27" s="315" t="s">
        <v>195</v>
      </c>
      <c r="C27" s="316">
        <v>19</v>
      </c>
      <c r="D27" s="972">
        <v>82</v>
      </c>
      <c r="E27" s="973">
        <v>0</v>
      </c>
      <c r="F27" s="972">
        <v>82</v>
      </c>
      <c r="G27" s="973">
        <v>1014</v>
      </c>
      <c r="H27" s="972">
        <v>1195</v>
      </c>
      <c r="I27" s="973">
        <v>1161</v>
      </c>
      <c r="J27" s="972">
        <v>2356</v>
      </c>
      <c r="K27" s="973">
        <v>1277</v>
      </c>
      <c r="L27" s="972">
        <v>1215</v>
      </c>
      <c r="M27" s="972">
        <v>2492</v>
      </c>
      <c r="N27" s="972">
        <v>1272</v>
      </c>
      <c r="O27" s="973">
        <v>1243</v>
      </c>
      <c r="P27" s="972">
        <v>2515</v>
      </c>
      <c r="Q27" s="973">
        <v>1332</v>
      </c>
      <c r="R27" s="972">
        <v>1285</v>
      </c>
      <c r="S27" s="972">
        <v>2617</v>
      </c>
      <c r="T27" s="974">
        <v>1360</v>
      </c>
      <c r="U27" s="974">
        <v>1365</v>
      </c>
      <c r="V27" s="972">
        <v>2725</v>
      </c>
      <c r="W27" s="316">
        <v>1408</v>
      </c>
      <c r="X27" s="972">
        <v>1290</v>
      </c>
      <c r="Y27" s="972">
        <v>2698</v>
      </c>
      <c r="Z27" s="305">
        <v>7844</v>
      </c>
      <c r="AA27" s="305">
        <v>7559</v>
      </c>
      <c r="AB27" s="972">
        <v>15403</v>
      </c>
      <c r="AC27" s="973">
        <v>393</v>
      </c>
      <c r="AD27" s="972">
        <v>1803</v>
      </c>
      <c r="AE27" s="973">
        <v>82</v>
      </c>
      <c r="AF27" s="972">
        <v>0</v>
      </c>
      <c r="AG27" s="973">
        <v>84</v>
      </c>
      <c r="AH27" s="972">
        <v>17</v>
      </c>
      <c r="AI27" s="973">
        <v>0</v>
      </c>
      <c r="AJ27" s="972">
        <v>1286</v>
      </c>
      <c r="AK27" s="973">
        <v>7</v>
      </c>
      <c r="AL27" s="972">
        <v>82</v>
      </c>
      <c r="AM27" s="973">
        <v>1</v>
      </c>
      <c r="AN27" s="972">
        <v>21</v>
      </c>
      <c r="AO27" s="973">
        <v>6</v>
      </c>
      <c r="AP27" s="972">
        <v>753</v>
      </c>
      <c r="AQ27" s="973">
        <v>833</v>
      </c>
      <c r="AR27" s="972">
        <v>1586</v>
      </c>
      <c r="AS27" s="975">
        <v>85</v>
      </c>
      <c r="AT27" s="973">
        <v>0</v>
      </c>
      <c r="AU27" s="972">
        <v>144</v>
      </c>
      <c r="AV27" s="975">
        <v>229</v>
      </c>
    </row>
    <row r="28" spans="1:48" s="302" customFormat="1" ht="51.6" customHeight="1" x14ac:dyDescent="0.2">
      <c r="A28" s="314"/>
      <c r="B28" s="315" t="s">
        <v>196</v>
      </c>
      <c r="C28" s="316">
        <v>8</v>
      </c>
      <c r="D28" s="972">
        <v>53</v>
      </c>
      <c r="E28" s="973">
        <v>0</v>
      </c>
      <c r="F28" s="972">
        <v>53</v>
      </c>
      <c r="G28" s="973">
        <v>567</v>
      </c>
      <c r="H28" s="972">
        <v>701</v>
      </c>
      <c r="I28" s="973">
        <v>646</v>
      </c>
      <c r="J28" s="972">
        <v>1347</v>
      </c>
      <c r="K28" s="973">
        <v>721</v>
      </c>
      <c r="L28" s="972">
        <v>636</v>
      </c>
      <c r="M28" s="972">
        <v>1357</v>
      </c>
      <c r="N28" s="972">
        <v>723</v>
      </c>
      <c r="O28" s="973">
        <v>668</v>
      </c>
      <c r="P28" s="972">
        <v>1391</v>
      </c>
      <c r="Q28" s="973">
        <v>717</v>
      </c>
      <c r="R28" s="972">
        <v>701</v>
      </c>
      <c r="S28" s="972">
        <v>1418</v>
      </c>
      <c r="T28" s="974">
        <v>762</v>
      </c>
      <c r="U28" s="974">
        <v>734</v>
      </c>
      <c r="V28" s="972">
        <v>1496</v>
      </c>
      <c r="W28" s="316">
        <v>769</v>
      </c>
      <c r="X28" s="972">
        <v>783</v>
      </c>
      <c r="Y28" s="972">
        <v>1552</v>
      </c>
      <c r="Z28" s="305">
        <v>4393</v>
      </c>
      <c r="AA28" s="305">
        <v>4168</v>
      </c>
      <c r="AB28" s="972">
        <v>8561</v>
      </c>
      <c r="AC28" s="973">
        <v>199</v>
      </c>
      <c r="AD28" s="972">
        <v>838</v>
      </c>
      <c r="AE28" s="973">
        <v>50</v>
      </c>
      <c r="AF28" s="972">
        <v>0</v>
      </c>
      <c r="AG28" s="973">
        <v>50</v>
      </c>
      <c r="AH28" s="972">
        <v>10</v>
      </c>
      <c r="AI28" s="973">
        <v>0</v>
      </c>
      <c r="AJ28" s="972">
        <v>766</v>
      </c>
      <c r="AK28" s="973">
        <v>6</v>
      </c>
      <c r="AL28" s="972">
        <v>54</v>
      </c>
      <c r="AM28" s="973">
        <v>0</v>
      </c>
      <c r="AN28" s="972">
        <v>8</v>
      </c>
      <c r="AO28" s="973">
        <v>1</v>
      </c>
      <c r="AP28" s="972">
        <v>456</v>
      </c>
      <c r="AQ28" s="973">
        <v>489</v>
      </c>
      <c r="AR28" s="972">
        <v>945</v>
      </c>
      <c r="AS28" s="975">
        <v>56</v>
      </c>
      <c r="AT28" s="973">
        <v>0</v>
      </c>
      <c r="AU28" s="972">
        <v>88</v>
      </c>
      <c r="AV28" s="975">
        <v>144</v>
      </c>
    </row>
    <row r="29" spans="1:48" s="302" customFormat="1" ht="51.6" customHeight="1" x14ac:dyDescent="0.2">
      <c r="A29" s="317"/>
      <c r="B29" s="318" t="s">
        <v>197</v>
      </c>
      <c r="C29" s="319">
        <v>5</v>
      </c>
      <c r="D29" s="976">
        <v>22</v>
      </c>
      <c r="E29" s="977">
        <v>0</v>
      </c>
      <c r="F29" s="976">
        <v>22</v>
      </c>
      <c r="G29" s="977">
        <v>257</v>
      </c>
      <c r="H29" s="976">
        <v>268</v>
      </c>
      <c r="I29" s="977">
        <v>264</v>
      </c>
      <c r="J29" s="976">
        <v>532</v>
      </c>
      <c r="K29" s="977">
        <v>247</v>
      </c>
      <c r="L29" s="976">
        <v>237</v>
      </c>
      <c r="M29" s="976">
        <v>484</v>
      </c>
      <c r="N29" s="976">
        <v>279</v>
      </c>
      <c r="O29" s="977">
        <v>277</v>
      </c>
      <c r="P29" s="976">
        <v>556</v>
      </c>
      <c r="Q29" s="977">
        <v>264</v>
      </c>
      <c r="R29" s="976">
        <v>277</v>
      </c>
      <c r="S29" s="976">
        <v>541</v>
      </c>
      <c r="T29" s="978">
        <v>299</v>
      </c>
      <c r="U29" s="978">
        <v>290</v>
      </c>
      <c r="V29" s="976">
        <v>589</v>
      </c>
      <c r="W29" s="319">
        <v>259</v>
      </c>
      <c r="X29" s="976">
        <v>268</v>
      </c>
      <c r="Y29" s="976">
        <v>527</v>
      </c>
      <c r="Z29" s="979">
        <v>1616</v>
      </c>
      <c r="AA29" s="980">
        <v>1613</v>
      </c>
      <c r="AB29" s="976">
        <v>3229</v>
      </c>
      <c r="AC29" s="977">
        <v>33</v>
      </c>
      <c r="AD29" s="976">
        <v>111</v>
      </c>
      <c r="AE29" s="977">
        <v>20</v>
      </c>
      <c r="AF29" s="976">
        <v>0</v>
      </c>
      <c r="AG29" s="977">
        <v>22</v>
      </c>
      <c r="AH29" s="976">
        <v>6</v>
      </c>
      <c r="AI29" s="977">
        <v>0</v>
      </c>
      <c r="AJ29" s="976">
        <v>330</v>
      </c>
      <c r="AK29" s="977">
        <v>4</v>
      </c>
      <c r="AL29" s="976">
        <v>23</v>
      </c>
      <c r="AM29" s="977">
        <v>0</v>
      </c>
      <c r="AN29" s="976">
        <v>7</v>
      </c>
      <c r="AO29" s="977">
        <v>2</v>
      </c>
      <c r="AP29" s="976">
        <v>210</v>
      </c>
      <c r="AQ29" s="977">
        <v>204</v>
      </c>
      <c r="AR29" s="976">
        <v>414</v>
      </c>
      <c r="AS29" s="981">
        <v>23</v>
      </c>
      <c r="AT29" s="977">
        <v>0</v>
      </c>
      <c r="AU29" s="976">
        <v>61</v>
      </c>
      <c r="AV29" s="981">
        <v>84</v>
      </c>
    </row>
    <row r="30" spans="1:48" s="302" customFormat="1" ht="24" customHeight="1" x14ac:dyDescent="0.2">
      <c r="A30" s="320"/>
      <c r="B30" s="320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  <c r="AQ30" s="321"/>
      <c r="AR30" s="321"/>
      <c r="AS30" s="321"/>
      <c r="AT30" s="321"/>
      <c r="AU30" s="321"/>
      <c r="AV30" s="321"/>
    </row>
    <row r="31" spans="1:48" s="302" customFormat="1" ht="24" customHeight="1" x14ac:dyDescent="0.2">
      <c r="A31" s="322"/>
      <c r="B31" s="320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</row>
    <row r="32" spans="1:48" s="302" customFormat="1" ht="24" customHeight="1" x14ac:dyDescent="0.2">
      <c r="A32" s="713" t="s">
        <v>602</v>
      </c>
      <c r="B32" s="713"/>
      <c r="C32" s="713"/>
      <c r="D32" s="713"/>
      <c r="E32" s="713"/>
      <c r="F32" s="713"/>
      <c r="G32" s="713"/>
      <c r="H32" s="713"/>
      <c r="I32" s="713"/>
      <c r="J32" s="713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1"/>
      <c r="AL32" s="321"/>
      <c r="AM32" s="321"/>
      <c r="AN32" s="321"/>
      <c r="AO32" s="321"/>
      <c r="AP32" s="321"/>
      <c r="AQ32" s="321"/>
      <c r="AR32" s="321"/>
      <c r="AS32" s="321"/>
      <c r="AT32" s="321"/>
      <c r="AU32" s="321"/>
      <c r="AV32" s="321"/>
    </row>
    <row r="33" spans="1:48" s="302" customFormat="1" ht="24" customHeight="1" x14ac:dyDescent="0.2">
      <c r="A33" s="714"/>
      <c r="B33" s="714"/>
      <c r="C33" s="714"/>
      <c r="D33" s="714"/>
      <c r="E33" s="714"/>
      <c r="F33" s="714"/>
      <c r="G33" s="714"/>
      <c r="H33" s="714"/>
      <c r="I33" s="714"/>
      <c r="J33" s="714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  <c r="AU33" s="323"/>
      <c r="AV33" s="323"/>
    </row>
    <row r="34" spans="1:48" s="302" customFormat="1" ht="51.6" customHeight="1" x14ac:dyDescent="0.2">
      <c r="A34" s="709" t="s">
        <v>605</v>
      </c>
      <c r="B34" s="710"/>
      <c r="C34" s="324">
        <v>179</v>
      </c>
      <c r="D34" s="324">
        <v>1048</v>
      </c>
      <c r="E34" s="324">
        <v>6</v>
      </c>
      <c r="F34" s="324">
        <v>1054</v>
      </c>
      <c r="G34" s="324">
        <v>11965</v>
      </c>
      <c r="H34" s="324">
        <v>20318</v>
      </c>
      <c r="I34" s="324">
        <v>19442</v>
      </c>
      <c r="J34" s="324">
        <v>39760</v>
      </c>
      <c r="K34" s="324">
        <v>20491</v>
      </c>
      <c r="L34" s="324">
        <v>19335</v>
      </c>
      <c r="M34" s="324">
        <v>39826</v>
      </c>
      <c r="N34" s="324">
        <v>20775</v>
      </c>
      <c r="O34" s="324">
        <v>19990</v>
      </c>
      <c r="P34" s="324">
        <v>40765</v>
      </c>
      <c r="Q34" s="324">
        <v>20808</v>
      </c>
      <c r="R34" s="324">
        <v>20165</v>
      </c>
      <c r="S34" s="324">
        <v>40973</v>
      </c>
      <c r="T34" s="324">
        <v>21394</v>
      </c>
      <c r="U34" s="324">
        <v>20226</v>
      </c>
      <c r="V34" s="324">
        <v>41620</v>
      </c>
      <c r="W34" s="324">
        <v>20865</v>
      </c>
      <c r="X34" s="324">
        <v>19922</v>
      </c>
      <c r="Y34" s="324">
        <v>40787</v>
      </c>
      <c r="Z34" s="324">
        <v>124651</v>
      </c>
      <c r="AA34" s="324">
        <v>119080</v>
      </c>
      <c r="AB34" s="324">
        <v>243731</v>
      </c>
      <c r="AC34" s="324">
        <v>2690</v>
      </c>
      <c r="AD34" s="324">
        <v>8883</v>
      </c>
      <c r="AE34" s="324">
        <v>1035</v>
      </c>
      <c r="AF34" s="324">
        <v>0</v>
      </c>
      <c r="AG34" s="324">
        <v>1032</v>
      </c>
      <c r="AH34" s="324">
        <v>141</v>
      </c>
      <c r="AI34" s="324">
        <v>0</v>
      </c>
      <c r="AJ34" s="324">
        <v>15379</v>
      </c>
      <c r="AK34" s="324">
        <v>0</v>
      </c>
      <c r="AL34" s="324">
        <v>1059</v>
      </c>
      <c r="AM34" s="324">
        <v>0</v>
      </c>
      <c r="AN34" s="324">
        <v>319</v>
      </c>
      <c r="AO34" s="324">
        <v>15</v>
      </c>
      <c r="AP34" s="324">
        <v>8918</v>
      </c>
      <c r="AQ34" s="324">
        <v>10066</v>
      </c>
      <c r="AR34" s="325">
        <v>18984</v>
      </c>
      <c r="AS34" s="324">
        <v>1059</v>
      </c>
      <c r="AT34" s="324">
        <v>33</v>
      </c>
      <c r="AU34" s="324">
        <v>2551</v>
      </c>
      <c r="AV34" s="324">
        <v>3643</v>
      </c>
    </row>
    <row r="35" spans="1:48" s="302" customFormat="1" ht="51.6" customHeight="1" x14ac:dyDescent="0.2">
      <c r="A35" s="699" t="s">
        <v>464</v>
      </c>
      <c r="B35" s="700"/>
      <c r="C35" s="326">
        <v>179</v>
      </c>
      <c r="D35" s="326">
        <v>1032</v>
      </c>
      <c r="E35" s="326">
        <v>6</v>
      </c>
      <c r="F35" s="326">
        <v>1038</v>
      </c>
      <c r="G35" s="326">
        <v>11974</v>
      </c>
      <c r="H35" s="326">
        <v>19723</v>
      </c>
      <c r="I35" s="326">
        <v>19247</v>
      </c>
      <c r="J35" s="326">
        <v>38970</v>
      </c>
      <c r="K35" s="326">
        <v>20302</v>
      </c>
      <c r="L35" s="326">
        <v>19421</v>
      </c>
      <c r="M35" s="326">
        <v>39723</v>
      </c>
      <c r="N35" s="326">
        <v>20518</v>
      </c>
      <c r="O35" s="326">
        <v>19292</v>
      </c>
      <c r="P35" s="326">
        <v>39810</v>
      </c>
      <c r="Q35" s="326">
        <v>20756</v>
      </c>
      <c r="R35" s="326">
        <v>19973</v>
      </c>
      <c r="S35" s="326">
        <v>40729</v>
      </c>
      <c r="T35" s="326">
        <v>20779</v>
      </c>
      <c r="U35" s="326">
        <v>20132</v>
      </c>
      <c r="V35" s="326">
        <v>40911</v>
      </c>
      <c r="W35" s="326">
        <v>21365</v>
      </c>
      <c r="X35" s="326">
        <v>20240</v>
      </c>
      <c r="Y35" s="326">
        <v>41605</v>
      </c>
      <c r="Z35" s="326">
        <v>123443</v>
      </c>
      <c r="AA35" s="326">
        <v>118305</v>
      </c>
      <c r="AB35" s="326">
        <v>241748</v>
      </c>
      <c r="AC35" s="326">
        <v>2820</v>
      </c>
      <c r="AD35" s="326">
        <v>9741</v>
      </c>
      <c r="AE35" s="326">
        <v>1017</v>
      </c>
      <c r="AF35" s="326">
        <v>0</v>
      </c>
      <c r="AG35" s="326">
        <v>1018</v>
      </c>
      <c r="AH35" s="326">
        <v>200</v>
      </c>
      <c r="AI35" s="326">
        <v>1</v>
      </c>
      <c r="AJ35" s="326">
        <v>15381</v>
      </c>
      <c r="AK35" s="326">
        <v>0</v>
      </c>
      <c r="AL35" s="326">
        <v>1051</v>
      </c>
      <c r="AM35" s="326">
        <v>0</v>
      </c>
      <c r="AN35" s="326">
        <v>327</v>
      </c>
      <c r="AO35" s="326">
        <v>19</v>
      </c>
      <c r="AP35" s="326">
        <v>8865</v>
      </c>
      <c r="AQ35" s="326">
        <v>10149</v>
      </c>
      <c r="AR35" s="326">
        <v>19014</v>
      </c>
      <c r="AS35" s="326">
        <v>1048</v>
      </c>
      <c r="AT35" s="326">
        <v>37</v>
      </c>
      <c r="AU35" s="326">
        <v>2593</v>
      </c>
      <c r="AV35" s="326">
        <v>3678</v>
      </c>
    </row>
    <row r="36" spans="1:48" s="302" customFormat="1" ht="51" customHeight="1" x14ac:dyDescent="0.2">
      <c r="A36" s="670" t="s">
        <v>489</v>
      </c>
      <c r="B36" s="671"/>
      <c r="C36" s="324">
        <v>179</v>
      </c>
      <c r="D36" s="324">
        <v>1014</v>
      </c>
      <c r="E36" s="324">
        <v>6</v>
      </c>
      <c r="F36" s="324">
        <f>D36+E36</f>
        <v>1020</v>
      </c>
      <c r="G36" s="324">
        <v>11890</v>
      </c>
      <c r="H36" s="324">
        <v>19381</v>
      </c>
      <c r="I36" s="324">
        <v>18600</v>
      </c>
      <c r="J36" s="324">
        <v>37981</v>
      </c>
      <c r="K36" s="324">
        <v>19707</v>
      </c>
      <c r="L36" s="324">
        <v>19247</v>
      </c>
      <c r="M36" s="324">
        <v>38954</v>
      </c>
      <c r="N36" s="324">
        <v>20293</v>
      </c>
      <c r="O36" s="324">
        <v>19421</v>
      </c>
      <c r="P36" s="324">
        <v>39714</v>
      </c>
      <c r="Q36" s="324">
        <v>20486</v>
      </c>
      <c r="R36" s="324">
        <v>19312</v>
      </c>
      <c r="S36" s="324">
        <v>39798</v>
      </c>
      <c r="T36" s="324">
        <v>20722</v>
      </c>
      <c r="U36" s="324">
        <v>19959</v>
      </c>
      <c r="V36" s="324">
        <v>40681</v>
      </c>
      <c r="W36" s="324">
        <v>20754</v>
      </c>
      <c r="X36" s="324">
        <v>20159</v>
      </c>
      <c r="Y36" s="324">
        <v>40913</v>
      </c>
      <c r="Z36" s="324">
        <v>121343</v>
      </c>
      <c r="AA36" s="324">
        <v>116698</v>
      </c>
      <c r="AB36" s="324">
        <v>238041</v>
      </c>
      <c r="AC36" s="324">
        <v>2907</v>
      </c>
      <c r="AD36" s="324">
        <v>10550</v>
      </c>
      <c r="AE36" s="324">
        <v>995</v>
      </c>
      <c r="AF36" s="324">
        <v>0</v>
      </c>
      <c r="AG36" s="324">
        <v>1004</v>
      </c>
      <c r="AH36" s="324">
        <v>224</v>
      </c>
      <c r="AI36" s="324">
        <v>0</v>
      </c>
      <c r="AJ36" s="324">
        <v>15416</v>
      </c>
      <c r="AK36" s="324">
        <v>36</v>
      </c>
      <c r="AL36" s="324">
        <v>1044</v>
      </c>
      <c r="AM36" s="324">
        <v>2</v>
      </c>
      <c r="AN36" s="324">
        <v>335</v>
      </c>
      <c r="AO36" s="324">
        <v>33</v>
      </c>
      <c r="AP36" s="324">
        <v>8854</v>
      </c>
      <c r="AQ36" s="324">
        <v>10197</v>
      </c>
      <c r="AR36" s="325">
        <v>19051</v>
      </c>
      <c r="AS36" s="324">
        <v>1037</v>
      </c>
      <c r="AT36" s="324">
        <v>34</v>
      </c>
      <c r="AU36" s="324">
        <v>2574</v>
      </c>
      <c r="AV36" s="324">
        <v>3645</v>
      </c>
    </row>
    <row r="37" spans="1:48" s="302" customFormat="1" ht="51" customHeight="1" x14ac:dyDescent="0.2">
      <c r="A37" s="701" t="s">
        <v>490</v>
      </c>
      <c r="B37" s="702"/>
      <c r="C37" s="483">
        <v>179</v>
      </c>
      <c r="D37" s="483">
        <v>994</v>
      </c>
      <c r="E37" s="483">
        <v>5</v>
      </c>
      <c r="F37" s="483">
        <v>999</v>
      </c>
      <c r="G37" s="483">
        <v>11852</v>
      </c>
      <c r="H37" s="483">
        <v>19420</v>
      </c>
      <c r="I37" s="483">
        <v>18484</v>
      </c>
      <c r="J37" s="483">
        <v>37904</v>
      </c>
      <c r="K37" s="483">
        <v>19500</v>
      </c>
      <c r="L37" s="483">
        <v>18720</v>
      </c>
      <c r="M37" s="483">
        <v>38220</v>
      </c>
      <c r="N37" s="483">
        <v>19871</v>
      </c>
      <c r="O37" s="483">
        <v>19374</v>
      </c>
      <c r="P37" s="483">
        <v>39997</v>
      </c>
      <c r="Q37" s="483">
        <v>20429</v>
      </c>
      <c r="R37" s="483">
        <v>19543</v>
      </c>
      <c r="S37" s="483">
        <v>40097</v>
      </c>
      <c r="T37" s="483">
        <v>20580</v>
      </c>
      <c r="U37" s="483">
        <v>19473</v>
      </c>
      <c r="V37" s="483">
        <v>40964</v>
      </c>
      <c r="W37" s="483">
        <v>20859</v>
      </c>
      <c r="X37" s="483">
        <v>20143</v>
      </c>
      <c r="Y37" s="483">
        <v>41204</v>
      </c>
      <c r="Z37" s="483">
        <v>120659</v>
      </c>
      <c r="AA37" s="483">
        <v>115737</v>
      </c>
      <c r="AB37" s="483">
        <v>236396</v>
      </c>
      <c r="AC37" s="483">
        <v>2978</v>
      </c>
      <c r="AD37" s="483">
        <v>11405</v>
      </c>
      <c r="AE37" s="483">
        <v>971</v>
      </c>
      <c r="AF37" s="483">
        <v>5</v>
      </c>
      <c r="AG37" s="483">
        <v>998</v>
      </c>
      <c r="AH37" s="483">
        <v>213</v>
      </c>
      <c r="AI37" s="483">
        <v>3</v>
      </c>
      <c r="AJ37" s="483">
        <v>15410</v>
      </c>
      <c r="AK37" s="483">
        <v>51</v>
      </c>
      <c r="AL37" s="483">
        <v>1023</v>
      </c>
      <c r="AM37" s="483">
        <v>4</v>
      </c>
      <c r="AN37" s="483">
        <v>337</v>
      </c>
      <c r="AO37" s="483">
        <v>54</v>
      </c>
      <c r="AP37" s="483">
        <v>8792</v>
      </c>
      <c r="AQ37" s="483">
        <v>10224</v>
      </c>
      <c r="AR37" s="484">
        <v>19016</v>
      </c>
      <c r="AS37" s="483">
        <v>1019</v>
      </c>
      <c r="AT37" s="483">
        <v>29</v>
      </c>
      <c r="AU37" s="483">
        <v>2552</v>
      </c>
      <c r="AV37" s="483">
        <v>3600</v>
      </c>
    </row>
    <row r="38" spans="1:48" s="302" customFormat="1" ht="51.6" customHeight="1" x14ac:dyDescent="0.2">
      <c r="A38" s="703" t="s">
        <v>598</v>
      </c>
      <c r="B38" s="704"/>
      <c r="C38" s="449">
        <v>179</v>
      </c>
      <c r="D38" s="449">
        <v>973</v>
      </c>
      <c r="E38" s="449">
        <v>5</v>
      </c>
      <c r="F38" s="449">
        <v>978</v>
      </c>
      <c r="G38" s="449">
        <v>11793</v>
      </c>
      <c r="H38" s="449">
        <v>18779</v>
      </c>
      <c r="I38" s="449">
        <v>17805</v>
      </c>
      <c r="J38" s="449">
        <v>36584</v>
      </c>
      <c r="K38" s="449">
        <v>19244</v>
      </c>
      <c r="L38" s="449">
        <v>18343</v>
      </c>
      <c r="M38" s="449">
        <v>37587</v>
      </c>
      <c r="N38" s="449">
        <v>19363</v>
      </c>
      <c r="O38" s="449">
        <v>18548</v>
      </c>
      <c r="P38" s="449">
        <v>37911</v>
      </c>
      <c r="Q38" s="449">
        <v>19688</v>
      </c>
      <c r="R38" s="449">
        <v>19191</v>
      </c>
      <c r="S38" s="449">
        <v>38879</v>
      </c>
      <c r="T38" s="449">
        <v>20246</v>
      </c>
      <c r="U38" s="449">
        <v>19402</v>
      </c>
      <c r="V38" s="449">
        <v>39648</v>
      </c>
      <c r="W38" s="449">
        <v>20456</v>
      </c>
      <c r="X38" s="449">
        <v>19273</v>
      </c>
      <c r="Y38" s="449">
        <v>39729</v>
      </c>
      <c r="Z38" s="449">
        <v>117776</v>
      </c>
      <c r="AA38" s="449">
        <v>112562</v>
      </c>
      <c r="AB38" s="449">
        <v>230338</v>
      </c>
      <c r="AC38" s="449">
        <v>3085</v>
      </c>
      <c r="AD38" s="449">
        <v>12069</v>
      </c>
      <c r="AE38" s="449">
        <v>958</v>
      </c>
      <c r="AF38" s="449">
        <v>0</v>
      </c>
      <c r="AG38" s="449">
        <v>984</v>
      </c>
      <c r="AH38" s="449">
        <v>215</v>
      </c>
      <c r="AI38" s="449">
        <v>0</v>
      </c>
      <c r="AJ38" s="449">
        <v>15325</v>
      </c>
      <c r="AK38" s="449">
        <v>69</v>
      </c>
      <c r="AL38" s="449">
        <v>999</v>
      </c>
      <c r="AM38" s="449">
        <v>3</v>
      </c>
      <c r="AN38" s="449">
        <v>327</v>
      </c>
      <c r="AO38" s="449">
        <v>69</v>
      </c>
      <c r="AP38" s="449">
        <v>8752</v>
      </c>
      <c r="AQ38" s="449">
        <v>10197</v>
      </c>
      <c r="AR38" s="982">
        <v>18949</v>
      </c>
      <c r="AS38" s="449">
        <v>1002</v>
      </c>
      <c r="AT38" s="449">
        <v>29</v>
      </c>
      <c r="AU38" s="449">
        <v>2445</v>
      </c>
      <c r="AV38" s="449">
        <v>3476</v>
      </c>
    </row>
    <row r="39" spans="1:48" x14ac:dyDescent="0.2"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</row>
  </sheetData>
  <mergeCells count="30">
    <mergeCell ref="A1:AV1"/>
    <mergeCell ref="A2:B2"/>
    <mergeCell ref="C3:C9"/>
    <mergeCell ref="D3:F3"/>
    <mergeCell ref="G3:G9"/>
    <mergeCell ref="K3:Y3"/>
    <mergeCell ref="AC3:AD3"/>
    <mergeCell ref="AG3:AQ3"/>
    <mergeCell ref="AS3:AV3"/>
    <mergeCell ref="AC4:AD4"/>
    <mergeCell ref="AS4:AT6"/>
    <mergeCell ref="AU5:AU8"/>
    <mergeCell ref="AV5:AV8"/>
    <mergeCell ref="F6:F7"/>
    <mergeCell ref="AF6:AF7"/>
    <mergeCell ref="AS7:AS9"/>
    <mergeCell ref="AT7:AT9"/>
    <mergeCell ref="A35:B35"/>
    <mergeCell ref="A36:B36"/>
    <mergeCell ref="A37:B37"/>
    <mergeCell ref="A38:B38"/>
    <mergeCell ref="A11:B11"/>
    <mergeCell ref="A12:B12"/>
    <mergeCell ref="A13:B13"/>
    <mergeCell ref="A14:B14"/>
    <mergeCell ref="A18:A27"/>
    <mergeCell ref="A34:B34"/>
    <mergeCell ref="AK6:AK7"/>
    <mergeCell ref="AM5:AM8"/>
    <mergeCell ref="A32:J33"/>
  </mergeCells>
  <phoneticPr fontId="5"/>
  <dataValidations count="1">
    <dataValidation imeMode="off" allowBlank="1" showInputMessage="1" showErrorMessage="1" sqref="C10:J31 K10:AV34 C36:AV38 C34:J34"/>
  </dataValidations>
  <printOptions horizontalCentered="1"/>
  <pageMargins left="0.39370078740157483" right="0.39370078740157483" top="0.59055118110236227" bottom="0.39370078740157483" header="0" footer="0.19685039370078741"/>
  <pageSetup paperSize="9" scale="55" firstPageNumber="8" fitToWidth="2" orientation="portrait" useFirstPageNumber="1" r:id="rId1"/>
  <headerFooter scaleWithDoc="0">
    <oddFooter>&amp;C&amp;"ＭＳ ゴシック,標準"&amp;8－ &amp;P －</oddFooter>
  </headerFooter>
  <colBreaks count="1" manualBreakCount="1">
    <brk id="22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AS37"/>
  <sheetViews>
    <sheetView view="pageBreakPreview" zoomScale="55" zoomScaleNormal="55" zoomScaleSheetLayoutView="55" zoomScalePageLayoutView="55" workbookViewId="0">
      <selection activeCell="O27" sqref="O27"/>
    </sheetView>
  </sheetViews>
  <sheetFormatPr defaultColWidth="8.796875" defaultRowHeight="18.75" x14ac:dyDescent="0.2"/>
  <cols>
    <col min="1" max="2" width="6.8984375" style="159" customWidth="1"/>
    <col min="3" max="3" width="5.3984375" style="159" customWidth="1"/>
    <col min="4" max="4" width="5.19921875" style="159" customWidth="1"/>
    <col min="5" max="5" width="4.09765625" style="159" customWidth="1"/>
    <col min="6" max="6" width="5.19921875" style="159" customWidth="1"/>
    <col min="7" max="7" width="6.5" style="159" customWidth="1"/>
    <col min="8" max="18" width="6.8984375" style="159" customWidth="1"/>
    <col min="19" max="19" width="8.09765625" style="159" bestFit="1" customWidth="1"/>
    <col min="20" max="39" width="6.09765625" style="159" customWidth="1"/>
    <col min="40" max="40" width="1.8984375" style="159" customWidth="1"/>
    <col min="41" max="16384" width="8.796875" style="159"/>
  </cols>
  <sheetData>
    <row r="1" spans="1:45" ht="38.25" x14ac:dyDescent="0.2">
      <c r="A1" s="740" t="s">
        <v>236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  <c r="Y1" s="740"/>
      <c r="Z1" s="740"/>
      <c r="AA1" s="740"/>
      <c r="AB1" s="740"/>
      <c r="AC1" s="740"/>
      <c r="AD1" s="740"/>
      <c r="AE1" s="740"/>
      <c r="AF1" s="740"/>
      <c r="AG1" s="740"/>
      <c r="AH1" s="740"/>
      <c r="AI1" s="740"/>
      <c r="AJ1" s="740"/>
      <c r="AK1" s="740"/>
      <c r="AL1" s="740"/>
      <c r="AM1" s="740"/>
    </row>
    <row r="2" spans="1:45" ht="18.95" customHeight="1" x14ac:dyDescent="0.2">
      <c r="A2" s="739">
        <v>44682</v>
      </c>
      <c r="B2" s="739"/>
      <c r="C2" s="739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</row>
    <row r="3" spans="1:45" ht="23.45" customHeight="1" x14ac:dyDescent="0.2">
      <c r="A3" s="764" t="s">
        <v>492</v>
      </c>
      <c r="B3" s="766"/>
      <c r="C3" s="758" t="s">
        <v>237</v>
      </c>
      <c r="D3" s="761" t="s">
        <v>200</v>
      </c>
      <c r="E3" s="762"/>
      <c r="F3" s="763"/>
      <c r="G3" s="787" t="s">
        <v>238</v>
      </c>
      <c r="H3" s="764" t="s">
        <v>239</v>
      </c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766"/>
      <c r="T3" s="764" t="s">
        <v>203</v>
      </c>
      <c r="U3" s="766"/>
      <c r="V3" s="761" t="s">
        <v>204</v>
      </c>
      <c r="W3" s="762"/>
      <c r="X3" s="762"/>
      <c r="Y3" s="762"/>
      <c r="Z3" s="762"/>
      <c r="AA3" s="762"/>
      <c r="AB3" s="762"/>
      <c r="AC3" s="762"/>
      <c r="AD3" s="762"/>
      <c r="AE3" s="762"/>
      <c r="AF3" s="762"/>
      <c r="AG3" s="762"/>
      <c r="AH3" s="762"/>
      <c r="AI3" s="763"/>
      <c r="AJ3" s="764" t="s">
        <v>205</v>
      </c>
      <c r="AK3" s="765"/>
      <c r="AL3" s="765"/>
      <c r="AM3" s="766"/>
    </row>
    <row r="4" spans="1:45" ht="25.5" customHeight="1" x14ac:dyDescent="0.2">
      <c r="A4" s="785"/>
      <c r="B4" s="786"/>
      <c r="C4" s="759"/>
      <c r="D4" s="745" t="s">
        <v>240</v>
      </c>
      <c r="E4" s="745" t="s">
        <v>241</v>
      </c>
      <c r="F4" s="748" t="s">
        <v>1</v>
      </c>
      <c r="G4" s="788"/>
      <c r="H4" s="794" t="s">
        <v>242</v>
      </c>
      <c r="I4" s="795"/>
      <c r="J4" s="796"/>
      <c r="K4" s="789" t="s">
        <v>243</v>
      </c>
      <c r="L4" s="765"/>
      <c r="M4" s="769"/>
      <c r="N4" s="789" t="s">
        <v>244</v>
      </c>
      <c r="O4" s="765"/>
      <c r="P4" s="769"/>
      <c r="Q4" s="789" t="s">
        <v>245</v>
      </c>
      <c r="R4" s="765"/>
      <c r="S4" s="766"/>
      <c r="T4" s="792" t="s">
        <v>246</v>
      </c>
      <c r="U4" s="793"/>
      <c r="V4" s="542" t="s">
        <v>218</v>
      </c>
      <c r="W4" s="163" t="s">
        <v>219</v>
      </c>
      <c r="X4" s="164" t="s">
        <v>123</v>
      </c>
      <c r="Y4" s="542" t="s">
        <v>124</v>
      </c>
      <c r="Z4" s="542" t="s">
        <v>125</v>
      </c>
      <c r="AA4" s="542" t="s">
        <v>123</v>
      </c>
      <c r="AB4" s="540" t="s">
        <v>487</v>
      </c>
      <c r="AC4" s="542" t="s">
        <v>126</v>
      </c>
      <c r="AD4" s="773" t="s">
        <v>491</v>
      </c>
      <c r="AE4" s="542" t="s">
        <v>127</v>
      </c>
      <c r="AF4" s="542" t="s">
        <v>128</v>
      </c>
      <c r="AG4" s="764" t="s">
        <v>217</v>
      </c>
      <c r="AH4" s="765"/>
      <c r="AI4" s="769"/>
      <c r="AJ4" s="767" t="s">
        <v>247</v>
      </c>
      <c r="AK4" s="768"/>
      <c r="AL4" s="774" t="s">
        <v>185</v>
      </c>
      <c r="AM4" s="783" t="s">
        <v>186</v>
      </c>
    </row>
    <row r="5" spans="1:45" ht="25.5" customHeight="1" x14ac:dyDescent="0.2">
      <c r="A5" s="785"/>
      <c r="B5" s="786"/>
      <c r="C5" s="759"/>
      <c r="D5" s="746"/>
      <c r="E5" s="746"/>
      <c r="F5" s="749"/>
      <c r="G5" s="788"/>
      <c r="H5" s="790"/>
      <c r="I5" s="771"/>
      <c r="J5" s="772"/>
      <c r="K5" s="790"/>
      <c r="L5" s="771"/>
      <c r="M5" s="772"/>
      <c r="N5" s="790"/>
      <c r="O5" s="771"/>
      <c r="P5" s="772"/>
      <c r="Q5" s="790"/>
      <c r="R5" s="771"/>
      <c r="S5" s="791"/>
      <c r="T5" s="165" t="s">
        <v>221</v>
      </c>
      <c r="U5" s="542" t="s">
        <v>248</v>
      </c>
      <c r="V5" s="166"/>
      <c r="W5" s="747" t="s">
        <v>249</v>
      </c>
      <c r="X5" s="167"/>
      <c r="Y5" s="542" t="s">
        <v>132</v>
      </c>
      <c r="Z5" s="542" t="s">
        <v>133</v>
      </c>
      <c r="AA5" s="166"/>
      <c r="AB5" s="711" t="s">
        <v>421</v>
      </c>
      <c r="AC5" s="542" t="s">
        <v>134</v>
      </c>
      <c r="AD5" s="712"/>
      <c r="AE5" s="542" t="s">
        <v>135</v>
      </c>
      <c r="AF5" s="166"/>
      <c r="AG5" s="770"/>
      <c r="AH5" s="771"/>
      <c r="AI5" s="772"/>
      <c r="AJ5" s="777" t="s">
        <v>228</v>
      </c>
      <c r="AK5" s="780" t="s">
        <v>594</v>
      </c>
      <c r="AL5" s="775"/>
      <c r="AM5" s="784"/>
    </row>
    <row r="6" spans="1:45" ht="23.45" customHeight="1" x14ac:dyDescent="0.2">
      <c r="A6" s="785"/>
      <c r="B6" s="786"/>
      <c r="C6" s="759"/>
      <c r="D6" s="746"/>
      <c r="E6" s="746"/>
      <c r="F6" s="749"/>
      <c r="G6" s="788"/>
      <c r="H6" s="743" t="s">
        <v>138</v>
      </c>
      <c r="I6" s="743" t="s">
        <v>139</v>
      </c>
      <c r="J6" s="743" t="s">
        <v>1</v>
      </c>
      <c r="K6" s="743" t="s">
        <v>138</v>
      </c>
      <c r="L6" s="743" t="s">
        <v>139</v>
      </c>
      <c r="M6" s="743" t="s">
        <v>1</v>
      </c>
      <c r="N6" s="743" t="s">
        <v>138</v>
      </c>
      <c r="O6" s="743" t="s">
        <v>139</v>
      </c>
      <c r="P6" s="743" t="s">
        <v>1</v>
      </c>
      <c r="Q6" s="743" t="s">
        <v>138</v>
      </c>
      <c r="R6" s="743" t="s">
        <v>139</v>
      </c>
      <c r="S6" s="743" t="s">
        <v>1</v>
      </c>
      <c r="T6" s="165" t="s">
        <v>225</v>
      </c>
      <c r="U6" s="542" t="s">
        <v>250</v>
      </c>
      <c r="V6" s="166"/>
      <c r="W6" s="747"/>
      <c r="X6" s="167"/>
      <c r="Y6" s="542" t="s">
        <v>123</v>
      </c>
      <c r="Z6" s="542" t="s">
        <v>123</v>
      </c>
      <c r="AA6" s="166"/>
      <c r="AB6" s="711"/>
      <c r="AC6" s="542" t="s">
        <v>123</v>
      </c>
      <c r="AD6" s="712"/>
      <c r="AE6" s="542" t="s">
        <v>227</v>
      </c>
      <c r="AF6" s="166"/>
      <c r="AG6" s="743" t="s">
        <v>138</v>
      </c>
      <c r="AH6" s="743" t="s">
        <v>139</v>
      </c>
      <c r="AI6" s="743" t="s">
        <v>1</v>
      </c>
      <c r="AJ6" s="778"/>
      <c r="AK6" s="781"/>
      <c r="AL6" s="775"/>
      <c r="AM6" s="784"/>
    </row>
    <row r="7" spans="1:45" ht="23.45" customHeight="1" x14ac:dyDescent="0.2">
      <c r="A7" s="785"/>
      <c r="B7" s="786"/>
      <c r="C7" s="759"/>
      <c r="D7" s="746"/>
      <c r="E7" s="746"/>
      <c r="F7" s="749"/>
      <c r="G7" s="788"/>
      <c r="H7" s="744"/>
      <c r="I7" s="744"/>
      <c r="J7" s="744"/>
      <c r="K7" s="744"/>
      <c r="L7" s="744"/>
      <c r="M7" s="744"/>
      <c r="N7" s="744"/>
      <c r="O7" s="744"/>
      <c r="P7" s="744"/>
      <c r="Q7" s="744"/>
      <c r="R7" s="744"/>
      <c r="S7" s="744"/>
      <c r="T7" s="165" t="s">
        <v>230</v>
      </c>
      <c r="U7" s="542" t="s">
        <v>230</v>
      </c>
      <c r="V7" s="542" t="s">
        <v>140</v>
      </c>
      <c r="W7" s="163" t="s">
        <v>251</v>
      </c>
      <c r="X7" s="164" t="s">
        <v>141</v>
      </c>
      <c r="Y7" s="542" t="s">
        <v>142</v>
      </c>
      <c r="Z7" s="542" t="s">
        <v>142</v>
      </c>
      <c r="AA7" s="542" t="s">
        <v>142</v>
      </c>
      <c r="AB7" s="540" t="s">
        <v>142</v>
      </c>
      <c r="AC7" s="542" t="s">
        <v>142</v>
      </c>
      <c r="AD7" s="712"/>
      <c r="AE7" s="542" t="s">
        <v>231</v>
      </c>
      <c r="AF7" s="542" t="s">
        <v>143</v>
      </c>
      <c r="AG7" s="744"/>
      <c r="AH7" s="744"/>
      <c r="AI7" s="744"/>
      <c r="AJ7" s="779"/>
      <c r="AK7" s="782"/>
      <c r="AL7" s="776"/>
      <c r="AM7" s="784"/>
    </row>
    <row r="8" spans="1:45" ht="23.45" hidden="1" customHeight="1" x14ac:dyDescent="0.2">
      <c r="A8" s="166"/>
      <c r="B8" s="160"/>
      <c r="C8" s="168"/>
      <c r="D8" s="166"/>
      <c r="E8" s="166"/>
      <c r="F8" s="169"/>
      <c r="G8" s="168"/>
      <c r="H8" s="166"/>
      <c r="I8" s="166"/>
      <c r="J8" s="166"/>
      <c r="K8" s="166"/>
      <c r="L8" s="166"/>
      <c r="M8" s="166"/>
      <c r="N8" s="166"/>
      <c r="O8" s="166"/>
      <c r="P8" s="166"/>
      <c r="Q8" s="170"/>
      <c r="R8" s="167"/>
      <c r="S8" s="169"/>
      <c r="T8" s="160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9"/>
      <c r="AJ8" s="171"/>
      <c r="AK8" s="171"/>
      <c r="AL8" s="169"/>
      <c r="AM8" s="169"/>
    </row>
    <row r="9" spans="1:45" ht="25.5" customHeight="1" x14ac:dyDescent="0.2">
      <c r="A9" s="161"/>
      <c r="B9" s="162"/>
      <c r="C9" s="172"/>
      <c r="D9" s="161"/>
      <c r="E9" s="161"/>
      <c r="F9" s="172"/>
      <c r="G9" s="162"/>
      <c r="H9" s="161"/>
      <c r="I9" s="161"/>
      <c r="J9" s="161"/>
      <c r="K9" s="161"/>
      <c r="L9" s="161"/>
      <c r="M9" s="161"/>
      <c r="N9" s="161"/>
      <c r="O9" s="161"/>
      <c r="P9" s="173"/>
      <c r="Q9" s="174"/>
      <c r="R9" s="175"/>
      <c r="S9" s="176"/>
      <c r="T9" s="174"/>
      <c r="U9" s="408"/>
      <c r="V9" s="161"/>
      <c r="W9" s="172"/>
      <c r="X9" s="161"/>
      <c r="Y9" s="161"/>
      <c r="Z9" s="161"/>
      <c r="AA9" s="161"/>
      <c r="AB9" s="173"/>
      <c r="AC9" s="161"/>
      <c r="AD9" s="161"/>
      <c r="AE9" s="161"/>
      <c r="AF9" s="161"/>
      <c r="AG9" s="161"/>
      <c r="AH9" s="161"/>
      <c r="AI9" s="172"/>
      <c r="AJ9" s="162"/>
      <c r="AK9" s="161"/>
      <c r="AL9" s="172"/>
      <c r="AM9" s="176"/>
    </row>
    <row r="10" spans="1:45" ht="25.5" customHeight="1" x14ac:dyDescent="0.2">
      <c r="A10" s="741" t="s">
        <v>232</v>
      </c>
      <c r="B10" s="742"/>
      <c r="C10" s="177">
        <v>179</v>
      </c>
      <c r="D10" s="178">
        <f>SUM(D11:D13)</f>
        <v>568</v>
      </c>
      <c r="E10" s="178">
        <f>SUM(E11:E13)</f>
        <v>5</v>
      </c>
      <c r="F10" s="178">
        <f>SUM(F11:F13)</f>
        <v>573</v>
      </c>
      <c r="G10" s="178">
        <f t="shared" ref="G10:P10" si="0">SUM(G11:G13)</f>
        <v>5380</v>
      </c>
      <c r="H10" s="178">
        <f t="shared" si="0"/>
        <v>20378</v>
      </c>
      <c r="I10" s="178">
        <f t="shared" si="0"/>
        <v>19175</v>
      </c>
      <c r="J10" s="178">
        <f t="shared" si="0"/>
        <v>39553</v>
      </c>
      <c r="K10" s="178">
        <f t="shared" si="0"/>
        <v>20659</v>
      </c>
      <c r="L10" s="178">
        <f t="shared" si="0"/>
        <v>19811</v>
      </c>
      <c r="M10" s="178">
        <f t="shared" si="0"/>
        <v>40470</v>
      </c>
      <c r="N10" s="178">
        <f>SUM(N11:N13)</f>
        <v>20626</v>
      </c>
      <c r="O10" s="178">
        <f t="shared" si="0"/>
        <v>19938</v>
      </c>
      <c r="P10" s="178">
        <f t="shared" si="0"/>
        <v>40564</v>
      </c>
      <c r="Q10" s="179">
        <f>SUM(Q11:Q13)</f>
        <v>61663</v>
      </c>
      <c r="R10" s="180">
        <f>SUM(R11:R13)</f>
        <v>58924</v>
      </c>
      <c r="S10" s="181">
        <f>SUM(S11:S13)</f>
        <v>120587</v>
      </c>
      <c r="T10" s="179">
        <f t="shared" ref="T10:U10" si="1">SUM(T11:T13)</f>
        <v>1483</v>
      </c>
      <c r="U10" s="182">
        <f t="shared" si="1"/>
        <v>5320</v>
      </c>
      <c r="V10" s="178">
        <f>SUM(V11:V13)</f>
        <v>538</v>
      </c>
      <c r="W10" s="178">
        <f t="shared" ref="W10:AM10" si="2">SUM(W11:W13)</f>
        <v>6</v>
      </c>
      <c r="X10" s="178">
        <f t="shared" si="2"/>
        <v>566</v>
      </c>
      <c r="Y10" s="178">
        <f t="shared" si="2"/>
        <v>174</v>
      </c>
      <c r="Z10" s="178">
        <f t="shared" ref="Z10" si="3">SUM(Z11:Z13)</f>
        <v>0</v>
      </c>
      <c r="AA10" s="178">
        <f t="shared" si="2"/>
        <v>9355</v>
      </c>
      <c r="AB10" s="178">
        <f t="shared" ref="AB10" si="4">SUM(AB11:AB13)</f>
        <v>6</v>
      </c>
      <c r="AC10" s="178">
        <f t="shared" si="2"/>
        <v>555</v>
      </c>
      <c r="AD10" s="178">
        <f t="shared" ref="AD10" si="5">SUM(AD11:AD13)</f>
        <v>2</v>
      </c>
      <c r="AE10" s="178">
        <f t="shared" si="2"/>
        <v>86</v>
      </c>
      <c r="AF10" s="178">
        <f t="shared" si="2"/>
        <v>102</v>
      </c>
      <c r="AG10" s="178">
        <f t="shared" si="2"/>
        <v>7109</v>
      </c>
      <c r="AH10" s="178">
        <f t="shared" si="2"/>
        <v>4281</v>
      </c>
      <c r="AI10" s="149">
        <f>SUM(AI11:AI13)</f>
        <v>11390</v>
      </c>
      <c r="AJ10" s="178">
        <f t="shared" si="2"/>
        <v>561</v>
      </c>
      <c r="AK10" s="178">
        <f t="shared" si="2"/>
        <v>17</v>
      </c>
      <c r="AL10" s="178">
        <f t="shared" si="2"/>
        <v>1098</v>
      </c>
      <c r="AM10" s="181">
        <f t="shared" si="2"/>
        <v>1676</v>
      </c>
      <c r="AN10" s="182"/>
      <c r="AO10" s="182"/>
      <c r="AP10" s="182"/>
      <c r="AQ10" s="182"/>
      <c r="AR10" s="182"/>
      <c r="AS10" s="182"/>
    </row>
    <row r="11" spans="1:45" ht="25.5" customHeight="1" x14ac:dyDescent="0.2">
      <c r="A11" s="741" t="s">
        <v>145</v>
      </c>
      <c r="B11" s="742"/>
      <c r="C11" s="177">
        <v>0</v>
      </c>
      <c r="D11" s="177">
        <f>SUM(D15:D28)</f>
        <v>549</v>
      </c>
      <c r="E11" s="177">
        <f>SUM(E15:E28)</f>
        <v>5</v>
      </c>
      <c r="F11" s="177">
        <f>SUM(F15:F28)</f>
        <v>554</v>
      </c>
      <c r="G11" s="177">
        <f>SUM(G15:G28)</f>
        <v>5244</v>
      </c>
      <c r="H11" s="177">
        <f t="shared" ref="H11:AL11" si="6">SUM(H15:H28)</f>
        <v>19727</v>
      </c>
      <c r="I11" s="177">
        <f t="shared" si="6"/>
        <v>18501</v>
      </c>
      <c r="J11" s="177">
        <f t="shared" si="6"/>
        <v>38228</v>
      </c>
      <c r="K11" s="177">
        <f t="shared" si="6"/>
        <v>19965</v>
      </c>
      <c r="L11" s="177">
        <f t="shared" si="6"/>
        <v>19191</v>
      </c>
      <c r="M11" s="177">
        <f t="shared" si="6"/>
        <v>39156</v>
      </c>
      <c r="N11" s="177">
        <f t="shared" si="6"/>
        <v>19967</v>
      </c>
      <c r="O11" s="177">
        <f t="shared" si="6"/>
        <v>19236</v>
      </c>
      <c r="P11" s="178">
        <f t="shared" si="6"/>
        <v>39203</v>
      </c>
      <c r="Q11" s="179">
        <f t="shared" si="6"/>
        <v>59659</v>
      </c>
      <c r="R11" s="183">
        <f t="shared" si="6"/>
        <v>56928</v>
      </c>
      <c r="S11" s="181">
        <f t="shared" si="6"/>
        <v>116587</v>
      </c>
      <c r="T11" s="179">
        <f t="shared" si="6"/>
        <v>1482</v>
      </c>
      <c r="U11" s="409">
        <f t="shared" si="6"/>
        <v>5303</v>
      </c>
      <c r="V11" s="177">
        <f t="shared" si="6"/>
        <v>533</v>
      </c>
      <c r="W11" s="177">
        <f t="shared" si="6"/>
        <v>0</v>
      </c>
      <c r="X11" s="177">
        <f t="shared" si="6"/>
        <v>555</v>
      </c>
      <c r="Y11" s="177">
        <f t="shared" si="6"/>
        <v>169</v>
      </c>
      <c r="Z11" s="177">
        <f t="shared" ref="Z11" si="7">SUM(Z15:Z28)</f>
        <v>0</v>
      </c>
      <c r="AA11" s="177">
        <f t="shared" si="6"/>
        <v>9132</v>
      </c>
      <c r="AB11" s="177">
        <f t="shared" ref="AB11" si="8">SUM(AB15:AB28)</f>
        <v>3</v>
      </c>
      <c r="AC11" s="177">
        <f t="shared" si="6"/>
        <v>542</v>
      </c>
      <c r="AD11" s="177">
        <f t="shared" ref="AD11" si="9">SUM(AD15:AD28)</f>
        <v>2</v>
      </c>
      <c r="AE11" s="177">
        <f t="shared" si="6"/>
        <v>86</v>
      </c>
      <c r="AF11" s="177">
        <f t="shared" si="6"/>
        <v>47</v>
      </c>
      <c r="AG11" s="177">
        <f t="shared" si="6"/>
        <v>6907</v>
      </c>
      <c r="AH11" s="177">
        <f t="shared" si="6"/>
        <v>4162</v>
      </c>
      <c r="AI11" s="150">
        <f t="shared" si="6"/>
        <v>11069</v>
      </c>
      <c r="AJ11" s="177">
        <f t="shared" si="6"/>
        <v>561</v>
      </c>
      <c r="AK11" s="177">
        <f t="shared" si="6"/>
        <v>17</v>
      </c>
      <c r="AL11" s="177">
        <f t="shared" si="6"/>
        <v>1049</v>
      </c>
      <c r="AM11" s="177">
        <f>SUM(AM15:AM28)</f>
        <v>1627</v>
      </c>
    </row>
    <row r="12" spans="1:45" ht="25.5" customHeight="1" x14ac:dyDescent="0.2">
      <c r="A12" s="741" t="s">
        <v>146</v>
      </c>
      <c r="B12" s="742"/>
      <c r="C12" s="177">
        <v>0</v>
      </c>
      <c r="D12" s="934">
        <v>3</v>
      </c>
      <c r="E12" s="935">
        <v>0</v>
      </c>
      <c r="F12" s="177">
        <v>3</v>
      </c>
      <c r="G12" s="936">
        <v>28</v>
      </c>
      <c r="H12" s="151">
        <v>150</v>
      </c>
      <c r="I12" s="151">
        <v>166</v>
      </c>
      <c r="J12" s="121">
        <v>316</v>
      </c>
      <c r="K12" s="151">
        <v>155</v>
      </c>
      <c r="L12" s="151">
        <v>165</v>
      </c>
      <c r="M12" s="121">
        <v>320</v>
      </c>
      <c r="N12" s="151">
        <v>157</v>
      </c>
      <c r="O12" s="151">
        <v>167</v>
      </c>
      <c r="P12" s="121">
        <v>324</v>
      </c>
      <c r="Q12" s="937">
        <v>462</v>
      </c>
      <c r="R12" s="938">
        <v>498</v>
      </c>
      <c r="S12" s="939">
        <v>960</v>
      </c>
      <c r="T12" s="940">
        <v>1</v>
      </c>
      <c r="U12" s="941">
        <v>17</v>
      </c>
      <c r="V12" s="942">
        <v>0</v>
      </c>
      <c r="W12" s="942">
        <v>3</v>
      </c>
      <c r="X12" s="942">
        <v>1</v>
      </c>
      <c r="Y12" s="942">
        <v>3</v>
      </c>
      <c r="Z12" s="942">
        <v>0</v>
      </c>
      <c r="AA12" s="942">
        <v>47</v>
      </c>
      <c r="AB12" s="942">
        <v>0</v>
      </c>
      <c r="AC12" s="942">
        <v>4</v>
      </c>
      <c r="AD12" s="942">
        <v>0</v>
      </c>
      <c r="AE12" s="942">
        <v>0</v>
      </c>
      <c r="AF12" s="942">
        <v>0</v>
      </c>
      <c r="AG12" s="942">
        <v>45</v>
      </c>
      <c r="AH12" s="942">
        <v>13</v>
      </c>
      <c r="AI12" s="942">
        <v>58</v>
      </c>
      <c r="AJ12" s="942">
        <v>0</v>
      </c>
      <c r="AK12" s="942">
        <v>0</v>
      </c>
      <c r="AL12" s="942">
        <v>3</v>
      </c>
      <c r="AM12" s="943">
        <v>3</v>
      </c>
    </row>
    <row r="13" spans="1:45" ht="25.5" customHeight="1" x14ac:dyDescent="0.2">
      <c r="A13" s="741" t="s">
        <v>147</v>
      </c>
      <c r="B13" s="742"/>
      <c r="C13" s="177">
        <v>0</v>
      </c>
      <c r="D13" s="934">
        <v>16</v>
      </c>
      <c r="E13" s="935">
        <v>0</v>
      </c>
      <c r="F13" s="177">
        <v>16</v>
      </c>
      <c r="G13" s="936">
        <v>108</v>
      </c>
      <c r="H13" s="151">
        <v>501</v>
      </c>
      <c r="I13" s="151">
        <v>508</v>
      </c>
      <c r="J13" s="121">
        <v>1009</v>
      </c>
      <c r="K13" s="151">
        <v>539</v>
      </c>
      <c r="L13" s="151">
        <v>455</v>
      </c>
      <c r="M13" s="121">
        <v>994</v>
      </c>
      <c r="N13" s="151">
        <v>502</v>
      </c>
      <c r="O13" s="151">
        <v>535</v>
      </c>
      <c r="P13" s="121">
        <v>1037</v>
      </c>
      <c r="Q13" s="937">
        <v>1542</v>
      </c>
      <c r="R13" s="938">
        <v>1498</v>
      </c>
      <c r="S13" s="939">
        <v>3040</v>
      </c>
      <c r="T13" s="940">
        <v>0</v>
      </c>
      <c r="U13" s="944">
        <v>0</v>
      </c>
      <c r="V13" s="942">
        <v>5</v>
      </c>
      <c r="W13" s="942">
        <v>3</v>
      </c>
      <c r="X13" s="942">
        <v>10</v>
      </c>
      <c r="Y13" s="942">
        <v>2</v>
      </c>
      <c r="Z13" s="942">
        <v>0</v>
      </c>
      <c r="AA13" s="942">
        <v>176</v>
      </c>
      <c r="AB13" s="942">
        <v>3</v>
      </c>
      <c r="AC13" s="942">
        <v>9</v>
      </c>
      <c r="AD13" s="942">
        <v>0</v>
      </c>
      <c r="AE13" s="942">
        <v>0</v>
      </c>
      <c r="AF13" s="942">
        <v>55</v>
      </c>
      <c r="AG13" s="942">
        <v>157</v>
      </c>
      <c r="AH13" s="942">
        <v>106</v>
      </c>
      <c r="AI13" s="942">
        <v>263</v>
      </c>
      <c r="AJ13" s="942">
        <v>0</v>
      </c>
      <c r="AK13" s="942">
        <v>0</v>
      </c>
      <c r="AL13" s="942">
        <v>46</v>
      </c>
      <c r="AM13" s="943">
        <v>46</v>
      </c>
    </row>
    <row r="14" spans="1:45" ht="25.5" customHeight="1" x14ac:dyDescent="0.2">
      <c r="A14" s="336"/>
      <c r="B14" s="335"/>
      <c r="C14" s="184"/>
      <c r="D14" s="185"/>
      <c r="E14" s="185"/>
      <c r="F14" s="184"/>
      <c r="G14" s="186"/>
      <c r="H14" s="185"/>
      <c r="I14" s="185"/>
      <c r="J14" s="187"/>
      <c r="K14" s="185"/>
      <c r="L14" s="185"/>
      <c r="M14" s="187"/>
      <c r="N14" s="185"/>
      <c r="O14" s="185"/>
      <c r="P14" s="187"/>
      <c r="Q14" s="154"/>
      <c r="R14" s="188"/>
      <c r="S14" s="410"/>
      <c r="T14" s="411"/>
      <c r="U14" s="186"/>
      <c r="V14" s="185"/>
      <c r="W14" s="189"/>
      <c r="X14" s="185"/>
      <c r="Y14" s="189"/>
      <c r="Z14" s="189"/>
      <c r="AA14" s="185"/>
      <c r="AB14" s="185"/>
      <c r="AC14" s="185"/>
      <c r="AD14" s="185"/>
      <c r="AE14" s="185"/>
      <c r="AF14" s="185"/>
      <c r="AG14" s="185"/>
      <c r="AH14" s="185"/>
      <c r="AI14" s="184"/>
      <c r="AJ14" s="186"/>
      <c r="AK14" s="185"/>
      <c r="AL14" s="189"/>
      <c r="AM14" s="190"/>
    </row>
    <row r="15" spans="1:45" ht="54" customHeight="1" x14ac:dyDescent="0.2">
      <c r="A15" s="758" t="s">
        <v>234</v>
      </c>
      <c r="B15" s="191" t="s">
        <v>252</v>
      </c>
      <c r="C15" s="192">
        <v>24</v>
      </c>
      <c r="D15" s="192">
        <v>38</v>
      </c>
      <c r="E15" s="192">
        <v>0</v>
      </c>
      <c r="F15" s="192">
        <v>38</v>
      </c>
      <c r="G15" s="192">
        <v>301</v>
      </c>
      <c r="H15" s="192">
        <v>963</v>
      </c>
      <c r="I15" s="192">
        <v>902</v>
      </c>
      <c r="J15" s="192">
        <v>1865</v>
      </c>
      <c r="K15" s="192">
        <v>958</v>
      </c>
      <c r="L15" s="192">
        <v>851</v>
      </c>
      <c r="M15" s="192">
        <v>1809</v>
      </c>
      <c r="N15" s="192">
        <v>970</v>
      </c>
      <c r="O15" s="192">
        <v>979</v>
      </c>
      <c r="P15" s="192">
        <v>1949</v>
      </c>
      <c r="Q15" s="152">
        <v>2891</v>
      </c>
      <c r="R15" s="192">
        <v>2732</v>
      </c>
      <c r="S15" s="192">
        <v>5623</v>
      </c>
      <c r="T15" s="192">
        <v>103</v>
      </c>
      <c r="U15" s="192">
        <v>248</v>
      </c>
      <c r="V15" s="192">
        <v>38</v>
      </c>
      <c r="W15" s="192">
        <v>0</v>
      </c>
      <c r="X15" s="192">
        <v>39</v>
      </c>
      <c r="Y15" s="192">
        <v>11</v>
      </c>
      <c r="Z15" s="192">
        <v>0</v>
      </c>
      <c r="AA15" s="192">
        <v>541</v>
      </c>
      <c r="AB15" s="945">
        <v>0</v>
      </c>
      <c r="AC15" s="192">
        <v>42</v>
      </c>
      <c r="AD15" s="192">
        <v>0</v>
      </c>
      <c r="AE15" s="192">
        <v>1</v>
      </c>
      <c r="AF15" s="192">
        <v>3</v>
      </c>
      <c r="AG15" s="192">
        <v>427</v>
      </c>
      <c r="AH15" s="192">
        <v>248</v>
      </c>
      <c r="AI15" s="192">
        <v>675</v>
      </c>
      <c r="AJ15" s="192">
        <v>40</v>
      </c>
      <c r="AK15" s="192">
        <v>0</v>
      </c>
      <c r="AL15" s="192">
        <v>68</v>
      </c>
      <c r="AM15" s="192">
        <v>108</v>
      </c>
    </row>
    <row r="16" spans="1:45" ht="54" customHeight="1" x14ac:dyDescent="0.2">
      <c r="A16" s="759"/>
      <c r="B16" s="193" t="s">
        <v>253</v>
      </c>
      <c r="C16" s="152">
        <v>8</v>
      </c>
      <c r="D16" s="152">
        <v>133</v>
      </c>
      <c r="E16" s="152">
        <v>3</v>
      </c>
      <c r="F16" s="152">
        <v>136</v>
      </c>
      <c r="G16" s="152">
        <v>1904</v>
      </c>
      <c r="H16" s="152">
        <v>9258</v>
      </c>
      <c r="I16" s="152">
        <v>8761</v>
      </c>
      <c r="J16" s="152">
        <v>18019</v>
      </c>
      <c r="K16" s="152">
        <v>9268</v>
      </c>
      <c r="L16" s="152">
        <v>9056</v>
      </c>
      <c r="M16" s="152">
        <v>18324</v>
      </c>
      <c r="N16" s="152">
        <v>9188</v>
      </c>
      <c r="O16" s="152">
        <v>8981</v>
      </c>
      <c r="P16" s="152">
        <v>18169</v>
      </c>
      <c r="Q16" s="152">
        <v>27714</v>
      </c>
      <c r="R16" s="152">
        <v>26798</v>
      </c>
      <c r="S16" s="152">
        <v>54512</v>
      </c>
      <c r="T16" s="152">
        <v>322</v>
      </c>
      <c r="U16" s="152">
        <v>1478</v>
      </c>
      <c r="V16" s="152">
        <v>132</v>
      </c>
      <c r="W16" s="152">
        <v>0</v>
      </c>
      <c r="X16" s="152">
        <v>142</v>
      </c>
      <c r="Y16" s="152">
        <v>62</v>
      </c>
      <c r="Z16" s="152">
        <v>0</v>
      </c>
      <c r="AA16" s="152">
        <v>3232</v>
      </c>
      <c r="AB16" s="152">
        <v>0</v>
      </c>
      <c r="AC16" s="152">
        <v>143</v>
      </c>
      <c r="AD16" s="152">
        <v>0</v>
      </c>
      <c r="AE16" s="152">
        <v>44</v>
      </c>
      <c r="AF16" s="152">
        <v>2</v>
      </c>
      <c r="AG16" s="152">
        <v>2215</v>
      </c>
      <c r="AH16" s="152">
        <v>1542</v>
      </c>
      <c r="AI16" s="152">
        <v>3757</v>
      </c>
      <c r="AJ16" s="152">
        <v>153</v>
      </c>
      <c r="AK16" s="152">
        <v>17</v>
      </c>
      <c r="AL16" s="152">
        <v>172</v>
      </c>
      <c r="AM16" s="152">
        <v>342</v>
      </c>
    </row>
    <row r="17" spans="1:39" ht="54" customHeight="1" x14ac:dyDescent="0.2">
      <c r="A17" s="759"/>
      <c r="B17" s="193" t="s">
        <v>153</v>
      </c>
      <c r="C17" s="152">
        <v>20</v>
      </c>
      <c r="D17" s="152">
        <v>36</v>
      </c>
      <c r="E17" s="152">
        <v>0</v>
      </c>
      <c r="F17" s="152">
        <v>36</v>
      </c>
      <c r="G17" s="152">
        <v>238</v>
      </c>
      <c r="H17" s="152">
        <v>701</v>
      </c>
      <c r="I17" s="152">
        <v>676</v>
      </c>
      <c r="J17" s="152">
        <v>1377</v>
      </c>
      <c r="K17" s="152">
        <v>719</v>
      </c>
      <c r="L17" s="152">
        <v>655</v>
      </c>
      <c r="M17" s="152">
        <v>1374</v>
      </c>
      <c r="N17" s="152">
        <v>710</v>
      </c>
      <c r="O17" s="152">
        <v>686</v>
      </c>
      <c r="P17" s="152">
        <v>1396</v>
      </c>
      <c r="Q17" s="152">
        <v>2130</v>
      </c>
      <c r="R17" s="152">
        <v>2017</v>
      </c>
      <c r="S17" s="152">
        <v>4147</v>
      </c>
      <c r="T17" s="152">
        <v>76</v>
      </c>
      <c r="U17" s="152">
        <v>166</v>
      </c>
      <c r="V17" s="152">
        <v>36</v>
      </c>
      <c r="W17" s="152">
        <v>0</v>
      </c>
      <c r="X17" s="152">
        <v>35</v>
      </c>
      <c r="Y17" s="152">
        <v>9</v>
      </c>
      <c r="Z17" s="152">
        <v>0</v>
      </c>
      <c r="AA17" s="152">
        <v>427</v>
      </c>
      <c r="AB17" s="152">
        <v>0</v>
      </c>
      <c r="AC17" s="152">
        <v>36</v>
      </c>
      <c r="AD17" s="152">
        <v>0</v>
      </c>
      <c r="AE17" s="152">
        <v>2</v>
      </c>
      <c r="AF17" s="152">
        <v>10</v>
      </c>
      <c r="AG17" s="152">
        <v>354</v>
      </c>
      <c r="AH17" s="152">
        <v>201</v>
      </c>
      <c r="AI17" s="152">
        <v>555</v>
      </c>
      <c r="AJ17" s="152">
        <v>37</v>
      </c>
      <c r="AK17" s="152">
        <v>0</v>
      </c>
      <c r="AL17" s="152">
        <v>57</v>
      </c>
      <c r="AM17" s="152">
        <v>94</v>
      </c>
    </row>
    <row r="18" spans="1:39" ht="54" customHeight="1" x14ac:dyDescent="0.2">
      <c r="A18" s="759"/>
      <c r="B18" s="193" t="s">
        <v>254</v>
      </c>
      <c r="C18" s="152">
        <v>11</v>
      </c>
      <c r="D18" s="152">
        <v>42</v>
      </c>
      <c r="E18" s="152">
        <v>1</v>
      </c>
      <c r="F18" s="152">
        <v>43</v>
      </c>
      <c r="G18" s="152">
        <v>391</v>
      </c>
      <c r="H18" s="152">
        <v>1445</v>
      </c>
      <c r="I18" s="152">
        <v>1401</v>
      </c>
      <c r="J18" s="152">
        <v>2846</v>
      </c>
      <c r="K18" s="152">
        <v>1500</v>
      </c>
      <c r="L18" s="152">
        <v>1433</v>
      </c>
      <c r="M18" s="152">
        <v>2933</v>
      </c>
      <c r="N18" s="152">
        <v>1495</v>
      </c>
      <c r="O18" s="152">
        <v>1419</v>
      </c>
      <c r="P18" s="152">
        <v>2914</v>
      </c>
      <c r="Q18" s="152">
        <v>4440</v>
      </c>
      <c r="R18" s="152">
        <v>4253</v>
      </c>
      <c r="S18" s="152">
        <v>8693</v>
      </c>
      <c r="T18" s="152">
        <v>114</v>
      </c>
      <c r="U18" s="152">
        <v>426</v>
      </c>
      <c r="V18" s="152">
        <v>42</v>
      </c>
      <c r="W18" s="152">
        <v>0</v>
      </c>
      <c r="X18" s="152">
        <v>43</v>
      </c>
      <c r="Y18" s="152">
        <v>12</v>
      </c>
      <c r="Z18" s="152">
        <v>0</v>
      </c>
      <c r="AA18" s="152">
        <v>687</v>
      </c>
      <c r="AB18" s="152">
        <v>0</v>
      </c>
      <c r="AC18" s="152">
        <v>41</v>
      </c>
      <c r="AD18" s="152">
        <v>0</v>
      </c>
      <c r="AE18" s="152">
        <v>0</v>
      </c>
      <c r="AF18" s="152">
        <v>8</v>
      </c>
      <c r="AG18" s="152">
        <v>543</v>
      </c>
      <c r="AH18" s="152">
        <v>290</v>
      </c>
      <c r="AI18" s="152">
        <v>833</v>
      </c>
      <c r="AJ18" s="152">
        <v>40</v>
      </c>
      <c r="AK18" s="152">
        <v>0</v>
      </c>
      <c r="AL18" s="152">
        <v>94</v>
      </c>
      <c r="AM18" s="152">
        <v>134</v>
      </c>
    </row>
    <row r="19" spans="1:39" ht="54" customHeight="1" x14ac:dyDescent="0.2">
      <c r="A19" s="759"/>
      <c r="B19" s="193" t="s">
        <v>255</v>
      </c>
      <c r="C19" s="152">
        <v>7</v>
      </c>
      <c r="D19" s="152">
        <v>15</v>
      </c>
      <c r="E19" s="152">
        <v>0</v>
      </c>
      <c r="F19" s="152">
        <v>15</v>
      </c>
      <c r="G19" s="152">
        <v>92</v>
      </c>
      <c r="H19" s="152">
        <v>268</v>
      </c>
      <c r="I19" s="152">
        <v>202</v>
      </c>
      <c r="J19" s="152">
        <v>470</v>
      </c>
      <c r="K19" s="152">
        <v>258</v>
      </c>
      <c r="L19" s="152">
        <v>241</v>
      </c>
      <c r="M19" s="152">
        <v>499</v>
      </c>
      <c r="N19" s="152">
        <v>275</v>
      </c>
      <c r="O19" s="152">
        <v>242</v>
      </c>
      <c r="P19" s="152">
        <v>517</v>
      </c>
      <c r="Q19" s="152">
        <v>801</v>
      </c>
      <c r="R19" s="152">
        <v>685</v>
      </c>
      <c r="S19" s="152">
        <v>1486</v>
      </c>
      <c r="T19" s="152">
        <v>30</v>
      </c>
      <c r="U19" s="152">
        <v>70</v>
      </c>
      <c r="V19" s="152">
        <v>15</v>
      </c>
      <c r="W19" s="152">
        <v>0</v>
      </c>
      <c r="X19" s="152">
        <v>15</v>
      </c>
      <c r="Y19" s="152">
        <v>0</v>
      </c>
      <c r="Z19" s="152">
        <v>0</v>
      </c>
      <c r="AA19" s="152">
        <v>171</v>
      </c>
      <c r="AB19" s="152">
        <v>0</v>
      </c>
      <c r="AC19" s="152">
        <v>15</v>
      </c>
      <c r="AD19" s="152">
        <v>0</v>
      </c>
      <c r="AE19" s="152">
        <v>0</v>
      </c>
      <c r="AF19" s="152">
        <v>1</v>
      </c>
      <c r="AG19" s="152">
        <v>138</v>
      </c>
      <c r="AH19" s="152">
        <v>79</v>
      </c>
      <c r="AI19" s="152">
        <v>217</v>
      </c>
      <c r="AJ19" s="152">
        <v>16</v>
      </c>
      <c r="AK19" s="152">
        <v>0</v>
      </c>
      <c r="AL19" s="152">
        <v>44</v>
      </c>
      <c r="AM19" s="152">
        <v>60</v>
      </c>
    </row>
    <row r="20" spans="1:39" ht="54" customHeight="1" x14ac:dyDescent="0.2">
      <c r="A20" s="759"/>
      <c r="B20" s="193" t="s">
        <v>191</v>
      </c>
      <c r="C20" s="152">
        <v>11</v>
      </c>
      <c r="D20" s="152">
        <v>38</v>
      </c>
      <c r="E20" s="152">
        <v>0</v>
      </c>
      <c r="F20" s="152">
        <v>38</v>
      </c>
      <c r="G20" s="152">
        <v>336</v>
      </c>
      <c r="H20" s="152">
        <v>1289</v>
      </c>
      <c r="I20" s="152">
        <v>1200</v>
      </c>
      <c r="J20" s="152">
        <v>2489</v>
      </c>
      <c r="K20" s="152">
        <v>1411</v>
      </c>
      <c r="L20" s="152">
        <v>1263</v>
      </c>
      <c r="M20" s="152">
        <v>2674</v>
      </c>
      <c r="N20" s="152">
        <v>1278</v>
      </c>
      <c r="O20" s="152">
        <v>1239</v>
      </c>
      <c r="P20" s="152">
        <v>2517</v>
      </c>
      <c r="Q20" s="152">
        <v>3978</v>
      </c>
      <c r="R20" s="152">
        <v>3702</v>
      </c>
      <c r="S20" s="152">
        <v>7680</v>
      </c>
      <c r="T20" s="152">
        <v>85</v>
      </c>
      <c r="U20" s="152">
        <v>310</v>
      </c>
      <c r="V20" s="152">
        <v>37</v>
      </c>
      <c r="W20" s="152">
        <v>0</v>
      </c>
      <c r="X20" s="152">
        <v>39</v>
      </c>
      <c r="Y20" s="152">
        <v>14</v>
      </c>
      <c r="Z20" s="152">
        <v>0</v>
      </c>
      <c r="AA20" s="152">
        <v>582</v>
      </c>
      <c r="AB20" s="152">
        <v>1</v>
      </c>
      <c r="AC20" s="152">
        <v>35</v>
      </c>
      <c r="AD20" s="152">
        <v>0</v>
      </c>
      <c r="AE20" s="152">
        <v>10</v>
      </c>
      <c r="AF20" s="152">
        <v>1</v>
      </c>
      <c r="AG20" s="152">
        <v>463</v>
      </c>
      <c r="AH20" s="152">
        <v>256</v>
      </c>
      <c r="AI20" s="152">
        <v>719</v>
      </c>
      <c r="AJ20" s="152">
        <v>36</v>
      </c>
      <c r="AK20" s="152">
        <v>0</v>
      </c>
      <c r="AL20" s="152">
        <v>78</v>
      </c>
      <c r="AM20" s="152">
        <v>114</v>
      </c>
    </row>
    <row r="21" spans="1:39" ht="54" customHeight="1" x14ac:dyDescent="0.2">
      <c r="A21" s="759"/>
      <c r="B21" s="193" t="s">
        <v>256</v>
      </c>
      <c r="C21" s="152">
        <v>7</v>
      </c>
      <c r="D21" s="152">
        <v>10</v>
      </c>
      <c r="E21" s="152">
        <v>0</v>
      </c>
      <c r="F21" s="152">
        <v>10</v>
      </c>
      <c r="G21" s="152">
        <v>60</v>
      </c>
      <c r="H21" s="152">
        <v>110</v>
      </c>
      <c r="I21" s="152">
        <v>99</v>
      </c>
      <c r="J21" s="152">
        <v>209</v>
      </c>
      <c r="K21" s="152">
        <v>101</v>
      </c>
      <c r="L21" s="152">
        <v>91</v>
      </c>
      <c r="M21" s="152">
        <v>192</v>
      </c>
      <c r="N21" s="152">
        <v>111</v>
      </c>
      <c r="O21" s="152">
        <v>114</v>
      </c>
      <c r="P21" s="152">
        <v>225</v>
      </c>
      <c r="Q21" s="152">
        <v>322</v>
      </c>
      <c r="R21" s="152">
        <v>304</v>
      </c>
      <c r="S21" s="152">
        <v>626</v>
      </c>
      <c r="T21" s="152">
        <v>30</v>
      </c>
      <c r="U21" s="152">
        <v>43</v>
      </c>
      <c r="V21" s="152">
        <v>10</v>
      </c>
      <c r="W21" s="152">
        <v>0</v>
      </c>
      <c r="X21" s="152">
        <v>10</v>
      </c>
      <c r="Y21" s="152">
        <v>1</v>
      </c>
      <c r="Z21" s="152">
        <v>0</v>
      </c>
      <c r="AA21" s="152">
        <v>120</v>
      </c>
      <c r="AB21" s="152">
        <v>0</v>
      </c>
      <c r="AC21" s="152">
        <v>11</v>
      </c>
      <c r="AD21" s="152">
        <v>0</v>
      </c>
      <c r="AE21" s="152">
        <v>2</v>
      </c>
      <c r="AF21" s="152">
        <v>0</v>
      </c>
      <c r="AG21" s="152">
        <v>96</v>
      </c>
      <c r="AH21" s="152">
        <v>58</v>
      </c>
      <c r="AI21" s="152">
        <v>154</v>
      </c>
      <c r="AJ21" s="152">
        <v>10</v>
      </c>
      <c r="AK21" s="152">
        <v>0</v>
      </c>
      <c r="AL21" s="152">
        <v>21</v>
      </c>
      <c r="AM21" s="152">
        <v>31</v>
      </c>
    </row>
    <row r="22" spans="1:39" ht="54" customHeight="1" x14ac:dyDescent="0.2">
      <c r="A22" s="759"/>
      <c r="B22" s="193" t="s">
        <v>257</v>
      </c>
      <c r="C22" s="152">
        <v>23</v>
      </c>
      <c r="D22" s="152">
        <v>58</v>
      </c>
      <c r="E22" s="152">
        <v>0</v>
      </c>
      <c r="F22" s="152">
        <v>58</v>
      </c>
      <c r="G22" s="152">
        <v>573</v>
      </c>
      <c r="H22" s="152">
        <v>1842</v>
      </c>
      <c r="I22" s="152">
        <v>1690</v>
      </c>
      <c r="J22" s="152">
        <v>3532</v>
      </c>
      <c r="K22" s="152">
        <v>1902</v>
      </c>
      <c r="L22" s="152">
        <v>1707</v>
      </c>
      <c r="M22" s="152">
        <v>3609</v>
      </c>
      <c r="N22" s="152">
        <v>1863</v>
      </c>
      <c r="O22" s="152">
        <v>1770</v>
      </c>
      <c r="P22" s="152">
        <v>3633</v>
      </c>
      <c r="Q22" s="152">
        <v>5607</v>
      </c>
      <c r="R22" s="152">
        <v>5167</v>
      </c>
      <c r="S22" s="152">
        <v>10774</v>
      </c>
      <c r="T22" s="152">
        <v>218</v>
      </c>
      <c r="U22" s="152">
        <v>867</v>
      </c>
      <c r="V22" s="152">
        <v>54</v>
      </c>
      <c r="W22" s="152">
        <v>0</v>
      </c>
      <c r="X22" s="152">
        <v>57</v>
      </c>
      <c r="Y22" s="152">
        <v>25</v>
      </c>
      <c r="Z22" s="152">
        <v>0</v>
      </c>
      <c r="AA22" s="152">
        <v>948</v>
      </c>
      <c r="AB22" s="152">
        <v>1</v>
      </c>
      <c r="AC22" s="152">
        <v>52</v>
      </c>
      <c r="AD22" s="152">
        <v>0</v>
      </c>
      <c r="AE22" s="152">
        <v>7</v>
      </c>
      <c r="AF22" s="152">
        <v>4</v>
      </c>
      <c r="AG22" s="152">
        <v>755</v>
      </c>
      <c r="AH22" s="152">
        <v>393</v>
      </c>
      <c r="AI22" s="152">
        <v>1148</v>
      </c>
      <c r="AJ22" s="152">
        <v>62</v>
      </c>
      <c r="AK22" s="152">
        <v>0</v>
      </c>
      <c r="AL22" s="152">
        <v>193</v>
      </c>
      <c r="AM22" s="152">
        <v>255</v>
      </c>
    </row>
    <row r="23" spans="1:39" ht="54" customHeight="1" x14ac:dyDescent="0.2">
      <c r="A23" s="759"/>
      <c r="B23" s="193" t="s">
        <v>258</v>
      </c>
      <c r="C23" s="152">
        <v>8</v>
      </c>
      <c r="D23" s="152">
        <v>12</v>
      </c>
      <c r="E23" s="152">
        <v>0</v>
      </c>
      <c r="F23" s="152">
        <v>12</v>
      </c>
      <c r="G23" s="152">
        <v>75</v>
      </c>
      <c r="H23" s="152">
        <v>145</v>
      </c>
      <c r="I23" s="152">
        <v>129</v>
      </c>
      <c r="J23" s="152">
        <v>274</v>
      </c>
      <c r="K23" s="152">
        <v>151</v>
      </c>
      <c r="L23" s="152">
        <v>136</v>
      </c>
      <c r="M23" s="152">
        <v>287</v>
      </c>
      <c r="N23" s="152">
        <v>172</v>
      </c>
      <c r="O23" s="152">
        <v>140</v>
      </c>
      <c r="P23" s="152">
        <v>312</v>
      </c>
      <c r="Q23" s="152">
        <v>468</v>
      </c>
      <c r="R23" s="152">
        <v>405</v>
      </c>
      <c r="S23" s="152">
        <v>873</v>
      </c>
      <c r="T23" s="152">
        <v>33</v>
      </c>
      <c r="U23" s="152">
        <v>65</v>
      </c>
      <c r="V23" s="152">
        <v>10</v>
      </c>
      <c r="W23" s="152">
        <v>0</v>
      </c>
      <c r="X23" s="152">
        <v>13</v>
      </c>
      <c r="Y23" s="152">
        <v>1</v>
      </c>
      <c r="Z23" s="152">
        <v>0</v>
      </c>
      <c r="AA23" s="152">
        <v>139</v>
      </c>
      <c r="AB23" s="152">
        <v>0</v>
      </c>
      <c r="AC23" s="152">
        <v>11</v>
      </c>
      <c r="AD23" s="152">
        <v>0</v>
      </c>
      <c r="AE23" s="152">
        <v>0</v>
      </c>
      <c r="AF23" s="152">
        <v>0</v>
      </c>
      <c r="AG23" s="152">
        <v>111</v>
      </c>
      <c r="AH23" s="152">
        <v>63</v>
      </c>
      <c r="AI23" s="152">
        <v>174</v>
      </c>
      <c r="AJ23" s="152">
        <v>10</v>
      </c>
      <c r="AK23" s="152">
        <v>0</v>
      </c>
      <c r="AL23" s="152">
        <v>49</v>
      </c>
      <c r="AM23" s="152">
        <v>59</v>
      </c>
    </row>
    <row r="24" spans="1:39" ht="54" customHeight="1" x14ac:dyDescent="0.2">
      <c r="A24" s="759"/>
      <c r="B24" s="193" t="s">
        <v>259</v>
      </c>
      <c r="C24" s="152">
        <v>10</v>
      </c>
      <c r="D24" s="152">
        <v>22</v>
      </c>
      <c r="E24" s="152">
        <v>0</v>
      </c>
      <c r="F24" s="152">
        <v>22</v>
      </c>
      <c r="G24" s="152">
        <v>102</v>
      </c>
      <c r="H24" s="152">
        <v>210</v>
      </c>
      <c r="I24" s="152">
        <v>220</v>
      </c>
      <c r="J24" s="152">
        <v>430</v>
      </c>
      <c r="K24" s="152">
        <v>223</v>
      </c>
      <c r="L24" s="152">
        <v>231</v>
      </c>
      <c r="M24" s="152">
        <v>454</v>
      </c>
      <c r="N24" s="152">
        <v>240</v>
      </c>
      <c r="O24" s="152">
        <v>222</v>
      </c>
      <c r="P24" s="152">
        <v>462</v>
      </c>
      <c r="Q24" s="152">
        <v>673</v>
      </c>
      <c r="R24" s="152">
        <v>673</v>
      </c>
      <c r="S24" s="152">
        <v>1346</v>
      </c>
      <c r="T24" s="152">
        <v>31</v>
      </c>
      <c r="U24" s="152">
        <v>71</v>
      </c>
      <c r="V24" s="152">
        <v>20</v>
      </c>
      <c r="W24" s="152">
        <v>0</v>
      </c>
      <c r="X24" s="152">
        <v>18</v>
      </c>
      <c r="Y24" s="152">
        <v>2</v>
      </c>
      <c r="Z24" s="152">
        <v>0</v>
      </c>
      <c r="AA24" s="152">
        <v>219</v>
      </c>
      <c r="AB24" s="152">
        <v>0</v>
      </c>
      <c r="AC24" s="152">
        <v>17</v>
      </c>
      <c r="AD24" s="152">
        <v>0</v>
      </c>
      <c r="AE24" s="152">
        <v>2</v>
      </c>
      <c r="AF24" s="152">
        <v>0</v>
      </c>
      <c r="AG24" s="152">
        <v>177</v>
      </c>
      <c r="AH24" s="152">
        <v>101</v>
      </c>
      <c r="AI24" s="152">
        <v>278</v>
      </c>
      <c r="AJ24" s="152">
        <v>16</v>
      </c>
      <c r="AK24" s="152">
        <v>0</v>
      </c>
      <c r="AL24" s="152">
        <v>34</v>
      </c>
      <c r="AM24" s="152">
        <v>50</v>
      </c>
    </row>
    <row r="25" spans="1:39" ht="54" customHeight="1" x14ac:dyDescent="0.2">
      <c r="A25" s="759"/>
      <c r="B25" s="194" t="s">
        <v>260</v>
      </c>
      <c r="C25" s="152">
        <v>18</v>
      </c>
      <c r="D25" s="152">
        <v>45</v>
      </c>
      <c r="E25" s="152">
        <v>1</v>
      </c>
      <c r="F25" s="152">
        <v>46</v>
      </c>
      <c r="G25" s="152">
        <v>349</v>
      </c>
      <c r="H25" s="152">
        <v>1006</v>
      </c>
      <c r="I25" s="152">
        <v>954</v>
      </c>
      <c r="J25" s="152">
        <v>1960</v>
      </c>
      <c r="K25" s="152">
        <v>1039</v>
      </c>
      <c r="L25" s="152">
        <v>1039</v>
      </c>
      <c r="M25" s="152">
        <v>2078</v>
      </c>
      <c r="N25" s="152">
        <v>1060</v>
      </c>
      <c r="O25" s="152">
        <v>947</v>
      </c>
      <c r="P25" s="152">
        <v>2007</v>
      </c>
      <c r="Q25" s="152">
        <v>3105</v>
      </c>
      <c r="R25" s="152">
        <v>2940</v>
      </c>
      <c r="S25" s="152">
        <v>6045</v>
      </c>
      <c r="T25" s="152">
        <v>137</v>
      </c>
      <c r="U25" s="152">
        <v>419</v>
      </c>
      <c r="V25" s="152">
        <v>44</v>
      </c>
      <c r="W25" s="152">
        <v>0</v>
      </c>
      <c r="X25" s="152">
        <v>45</v>
      </c>
      <c r="Y25" s="152">
        <v>11</v>
      </c>
      <c r="Z25" s="152">
        <v>0</v>
      </c>
      <c r="AA25" s="152">
        <v>624</v>
      </c>
      <c r="AB25" s="152">
        <v>0</v>
      </c>
      <c r="AC25" s="152">
        <v>43</v>
      </c>
      <c r="AD25" s="152">
        <v>1</v>
      </c>
      <c r="AE25" s="152">
        <v>5</v>
      </c>
      <c r="AF25" s="152">
        <v>5</v>
      </c>
      <c r="AG25" s="152">
        <v>496</v>
      </c>
      <c r="AH25" s="152">
        <v>282</v>
      </c>
      <c r="AI25" s="152">
        <v>778</v>
      </c>
      <c r="AJ25" s="152">
        <v>46</v>
      </c>
      <c r="AK25" s="152">
        <v>0</v>
      </c>
      <c r="AL25" s="152">
        <v>94</v>
      </c>
      <c r="AM25" s="152">
        <v>140</v>
      </c>
    </row>
    <row r="26" spans="1:39" ht="54" customHeight="1" x14ac:dyDescent="0.2">
      <c r="A26" s="759"/>
      <c r="B26" s="193" t="s">
        <v>261</v>
      </c>
      <c r="C26" s="152">
        <v>19</v>
      </c>
      <c r="D26" s="152">
        <v>46</v>
      </c>
      <c r="E26" s="152">
        <v>0</v>
      </c>
      <c r="F26" s="152">
        <v>46</v>
      </c>
      <c r="G26" s="152">
        <v>436</v>
      </c>
      <c r="H26" s="152">
        <v>1401</v>
      </c>
      <c r="I26" s="152">
        <v>1300</v>
      </c>
      <c r="J26" s="152">
        <v>2701</v>
      </c>
      <c r="K26" s="152">
        <v>1363</v>
      </c>
      <c r="L26" s="152">
        <v>1419</v>
      </c>
      <c r="M26" s="152">
        <v>2782</v>
      </c>
      <c r="N26" s="152">
        <v>1438</v>
      </c>
      <c r="O26" s="152">
        <v>1385</v>
      </c>
      <c r="P26" s="152">
        <v>2823</v>
      </c>
      <c r="Q26" s="152">
        <v>4202</v>
      </c>
      <c r="R26" s="152">
        <v>4104</v>
      </c>
      <c r="S26" s="152">
        <v>8306</v>
      </c>
      <c r="T26" s="152">
        <v>165</v>
      </c>
      <c r="U26" s="152">
        <v>676</v>
      </c>
      <c r="V26" s="152">
        <v>46</v>
      </c>
      <c r="W26" s="152">
        <v>0</v>
      </c>
      <c r="X26" s="152">
        <v>46</v>
      </c>
      <c r="Y26" s="152">
        <v>11</v>
      </c>
      <c r="Z26" s="152">
        <v>0</v>
      </c>
      <c r="AA26" s="152">
        <v>733</v>
      </c>
      <c r="AB26" s="152">
        <v>1</v>
      </c>
      <c r="AC26" s="152">
        <v>49</v>
      </c>
      <c r="AD26" s="152">
        <v>0</v>
      </c>
      <c r="AE26" s="152">
        <v>7</v>
      </c>
      <c r="AF26" s="152">
        <v>6</v>
      </c>
      <c r="AG26" s="152">
        <v>577</v>
      </c>
      <c r="AH26" s="152">
        <v>322</v>
      </c>
      <c r="AI26" s="152">
        <v>899</v>
      </c>
      <c r="AJ26" s="152">
        <v>48</v>
      </c>
      <c r="AK26" s="152">
        <v>0</v>
      </c>
      <c r="AL26" s="152">
        <v>71</v>
      </c>
      <c r="AM26" s="152">
        <v>119</v>
      </c>
    </row>
    <row r="27" spans="1:39" ht="54" customHeight="1" x14ac:dyDescent="0.2">
      <c r="A27" s="759"/>
      <c r="B27" s="193" t="s">
        <v>262</v>
      </c>
      <c r="C27" s="152">
        <v>8</v>
      </c>
      <c r="D27" s="152">
        <v>36</v>
      </c>
      <c r="E27" s="152">
        <v>0</v>
      </c>
      <c r="F27" s="152">
        <v>36</v>
      </c>
      <c r="G27" s="152">
        <v>261</v>
      </c>
      <c r="H27" s="152">
        <v>789</v>
      </c>
      <c r="I27" s="152">
        <v>707</v>
      </c>
      <c r="J27" s="152">
        <v>1496</v>
      </c>
      <c r="K27" s="152">
        <v>763</v>
      </c>
      <c r="L27" s="152">
        <v>785</v>
      </c>
      <c r="M27" s="152">
        <v>1548</v>
      </c>
      <c r="N27" s="152">
        <v>846</v>
      </c>
      <c r="O27" s="152">
        <v>832</v>
      </c>
      <c r="P27" s="152">
        <v>1678</v>
      </c>
      <c r="Q27" s="152">
        <v>2398</v>
      </c>
      <c r="R27" s="152">
        <v>2324</v>
      </c>
      <c r="S27" s="152">
        <v>4722</v>
      </c>
      <c r="T27" s="152">
        <v>89</v>
      </c>
      <c r="U27" s="152">
        <v>317</v>
      </c>
      <c r="V27" s="152">
        <v>31</v>
      </c>
      <c r="W27" s="152">
        <v>0</v>
      </c>
      <c r="X27" s="152">
        <v>35</v>
      </c>
      <c r="Y27" s="152">
        <v>5</v>
      </c>
      <c r="Z27" s="152">
        <v>0</v>
      </c>
      <c r="AA27" s="152">
        <v>487</v>
      </c>
      <c r="AB27" s="152">
        <v>0</v>
      </c>
      <c r="AC27" s="152">
        <v>30</v>
      </c>
      <c r="AD27" s="152">
        <v>0</v>
      </c>
      <c r="AE27" s="152">
        <v>5</v>
      </c>
      <c r="AF27" s="152">
        <v>0</v>
      </c>
      <c r="AG27" s="152">
        <v>372</v>
      </c>
      <c r="AH27" s="152">
        <v>221</v>
      </c>
      <c r="AI27" s="152">
        <v>593</v>
      </c>
      <c r="AJ27" s="152">
        <v>32</v>
      </c>
      <c r="AK27" s="152">
        <v>0</v>
      </c>
      <c r="AL27" s="152">
        <v>40</v>
      </c>
      <c r="AM27" s="152">
        <v>72</v>
      </c>
    </row>
    <row r="28" spans="1:39" ht="54" customHeight="1" x14ac:dyDescent="0.2">
      <c r="A28" s="760"/>
      <c r="B28" s="195" t="s">
        <v>263</v>
      </c>
      <c r="C28" s="196">
        <v>5</v>
      </c>
      <c r="D28" s="196">
        <v>18</v>
      </c>
      <c r="E28" s="196">
        <v>0</v>
      </c>
      <c r="F28" s="196">
        <v>18</v>
      </c>
      <c r="G28" s="196">
        <v>126</v>
      </c>
      <c r="H28" s="196">
        <v>300</v>
      </c>
      <c r="I28" s="196">
        <v>260</v>
      </c>
      <c r="J28" s="946">
        <v>560</v>
      </c>
      <c r="K28" s="196">
        <v>309</v>
      </c>
      <c r="L28" s="196">
        <v>284</v>
      </c>
      <c r="M28" s="946">
        <v>593</v>
      </c>
      <c r="N28" s="196">
        <v>321</v>
      </c>
      <c r="O28" s="196">
        <v>280</v>
      </c>
      <c r="P28" s="196">
        <v>601</v>
      </c>
      <c r="Q28" s="196">
        <v>930</v>
      </c>
      <c r="R28" s="196">
        <v>824</v>
      </c>
      <c r="S28" s="196">
        <v>1754</v>
      </c>
      <c r="T28" s="196">
        <v>49</v>
      </c>
      <c r="U28" s="196">
        <v>147</v>
      </c>
      <c r="V28" s="196">
        <v>18</v>
      </c>
      <c r="W28" s="196">
        <v>0</v>
      </c>
      <c r="X28" s="196">
        <v>18</v>
      </c>
      <c r="Y28" s="196">
        <v>5</v>
      </c>
      <c r="Z28" s="196">
        <v>0</v>
      </c>
      <c r="AA28" s="196">
        <v>222</v>
      </c>
      <c r="AB28" s="196">
        <v>0</v>
      </c>
      <c r="AC28" s="196">
        <v>17</v>
      </c>
      <c r="AD28" s="196">
        <v>1</v>
      </c>
      <c r="AE28" s="196">
        <v>1</v>
      </c>
      <c r="AF28" s="196">
        <v>7</v>
      </c>
      <c r="AG28" s="196">
        <v>183</v>
      </c>
      <c r="AH28" s="196">
        <v>106</v>
      </c>
      <c r="AI28" s="196">
        <v>289</v>
      </c>
      <c r="AJ28" s="196">
        <v>15</v>
      </c>
      <c r="AK28" s="196">
        <v>0</v>
      </c>
      <c r="AL28" s="196">
        <v>34</v>
      </c>
      <c r="AM28" s="196">
        <v>49</v>
      </c>
    </row>
    <row r="29" spans="1:39" ht="23.45" customHeight="1" x14ac:dyDescent="0.2">
      <c r="A29" s="160"/>
      <c r="B29" s="160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</row>
    <row r="30" spans="1:39" ht="23.45" customHeight="1" x14ac:dyDescent="0.2">
      <c r="A30" s="198"/>
      <c r="B30" s="160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</row>
    <row r="31" spans="1:39" ht="23.45" customHeight="1" x14ac:dyDescent="0.2">
      <c r="A31" s="713" t="s">
        <v>602</v>
      </c>
      <c r="B31" s="713"/>
      <c r="C31" s="713"/>
      <c r="D31" s="713"/>
      <c r="E31" s="713"/>
      <c r="F31" s="713"/>
      <c r="G31" s="713"/>
      <c r="H31" s="713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</row>
    <row r="32" spans="1:39" ht="23.45" customHeight="1" x14ac:dyDescent="0.2">
      <c r="A32" s="714"/>
      <c r="B32" s="714"/>
      <c r="C32" s="714"/>
      <c r="D32" s="714"/>
      <c r="E32" s="714"/>
      <c r="F32" s="714"/>
      <c r="G32" s="714"/>
      <c r="H32" s="714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</row>
    <row r="33" spans="1:39" ht="54" customHeight="1" x14ac:dyDescent="0.2">
      <c r="A33" s="754" t="s">
        <v>600</v>
      </c>
      <c r="B33" s="755"/>
      <c r="C33" s="947">
        <v>179</v>
      </c>
      <c r="D33" s="948">
        <v>585</v>
      </c>
      <c r="E33" s="948">
        <v>6</v>
      </c>
      <c r="F33" s="947">
        <v>591</v>
      </c>
      <c r="G33" s="949">
        <v>5446</v>
      </c>
      <c r="H33" s="948">
        <v>20747</v>
      </c>
      <c r="I33" s="948">
        <v>20156</v>
      </c>
      <c r="J33" s="948">
        <v>40903</v>
      </c>
      <c r="K33" s="948">
        <v>21646</v>
      </c>
      <c r="L33" s="948">
        <v>20904</v>
      </c>
      <c r="M33" s="948">
        <v>42550</v>
      </c>
      <c r="N33" s="948">
        <v>22061</v>
      </c>
      <c r="O33" s="948">
        <v>21276</v>
      </c>
      <c r="P33" s="948">
        <v>43337</v>
      </c>
      <c r="Q33" s="947">
        <v>64454</v>
      </c>
      <c r="R33" s="947">
        <v>62336</v>
      </c>
      <c r="S33" s="948">
        <v>126790</v>
      </c>
      <c r="T33" s="950">
        <v>1308</v>
      </c>
      <c r="U33" s="949">
        <v>3992</v>
      </c>
      <c r="V33" s="947">
        <v>565</v>
      </c>
      <c r="W33" s="947">
        <v>0</v>
      </c>
      <c r="X33" s="947">
        <v>590</v>
      </c>
      <c r="Y33" s="947">
        <v>133</v>
      </c>
      <c r="Z33" s="947">
        <v>0</v>
      </c>
      <c r="AA33" s="951">
        <v>9582</v>
      </c>
      <c r="AB33" s="949"/>
      <c r="AC33" s="952">
        <v>571</v>
      </c>
      <c r="AD33" s="952"/>
      <c r="AE33" s="949">
        <v>92</v>
      </c>
      <c r="AF33" s="948">
        <v>31</v>
      </c>
      <c r="AG33" s="948">
        <v>7305</v>
      </c>
      <c r="AH33" s="947">
        <v>4259</v>
      </c>
      <c r="AI33" s="949">
        <v>11565</v>
      </c>
      <c r="AJ33" s="948">
        <v>584</v>
      </c>
      <c r="AK33" s="948">
        <v>12</v>
      </c>
      <c r="AL33" s="947">
        <v>1224</v>
      </c>
      <c r="AM33" s="953">
        <v>1820</v>
      </c>
    </row>
    <row r="34" spans="1:39" ht="54" customHeight="1" x14ac:dyDescent="0.2">
      <c r="A34" s="750" t="s">
        <v>462</v>
      </c>
      <c r="B34" s="751"/>
      <c r="C34" s="954">
        <v>179</v>
      </c>
      <c r="D34" s="954">
        <v>571</v>
      </c>
      <c r="E34" s="954">
        <v>6</v>
      </c>
      <c r="F34" s="954">
        <v>577</v>
      </c>
      <c r="G34" s="954">
        <v>5309</v>
      </c>
      <c r="H34" s="954">
        <v>20189</v>
      </c>
      <c r="I34" s="954">
        <v>19174</v>
      </c>
      <c r="J34" s="954">
        <v>39363</v>
      </c>
      <c r="K34" s="954">
        <v>20728</v>
      </c>
      <c r="L34" s="954">
        <v>20142</v>
      </c>
      <c r="M34" s="954">
        <v>40870</v>
      </c>
      <c r="N34" s="954">
        <v>21644</v>
      </c>
      <c r="O34" s="954">
        <v>20881</v>
      </c>
      <c r="P34" s="954">
        <v>42525</v>
      </c>
      <c r="Q34" s="954">
        <v>62561</v>
      </c>
      <c r="R34" s="954">
        <v>60197</v>
      </c>
      <c r="S34" s="955">
        <v>122758</v>
      </c>
      <c r="T34" s="956">
        <v>1296</v>
      </c>
      <c r="U34" s="954">
        <v>4087</v>
      </c>
      <c r="V34" s="954">
        <v>554</v>
      </c>
      <c r="W34" s="954">
        <v>0</v>
      </c>
      <c r="X34" s="954">
        <v>576</v>
      </c>
      <c r="Y34" s="954">
        <v>148</v>
      </c>
      <c r="Z34" s="954">
        <v>0</v>
      </c>
      <c r="AA34" s="954">
        <v>9387</v>
      </c>
      <c r="AB34" s="954"/>
      <c r="AC34" s="954">
        <v>561</v>
      </c>
      <c r="AD34" s="954"/>
      <c r="AE34" s="954">
        <v>87</v>
      </c>
      <c r="AF34" s="954">
        <v>31</v>
      </c>
      <c r="AG34" s="954">
        <v>7162</v>
      </c>
      <c r="AH34" s="954">
        <v>4182</v>
      </c>
      <c r="AI34" s="954">
        <v>11344</v>
      </c>
      <c r="AJ34" s="954">
        <v>576</v>
      </c>
      <c r="AK34" s="954">
        <v>18</v>
      </c>
      <c r="AL34" s="954">
        <v>1200</v>
      </c>
      <c r="AM34" s="954">
        <v>1794</v>
      </c>
    </row>
    <row r="35" spans="1:39" ht="54" customHeight="1" x14ac:dyDescent="0.2">
      <c r="A35" s="756" t="s">
        <v>493</v>
      </c>
      <c r="B35" s="757"/>
      <c r="C35" s="957">
        <v>179</v>
      </c>
      <c r="D35" s="958">
        <v>569</v>
      </c>
      <c r="E35" s="958">
        <v>6</v>
      </c>
      <c r="F35" s="957">
        <v>575</v>
      </c>
      <c r="G35" s="959">
        <v>5302</v>
      </c>
      <c r="H35" s="958">
        <v>20696</v>
      </c>
      <c r="I35" s="958">
        <v>19496</v>
      </c>
      <c r="J35" s="958">
        <v>40192</v>
      </c>
      <c r="K35" s="958">
        <v>20171</v>
      </c>
      <c r="L35" s="958">
        <v>19183</v>
      </c>
      <c r="M35" s="958">
        <v>39354</v>
      </c>
      <c r="N35" s="958">
        <v>20726</v>
      </c>
      <c r="O35" s="958">
        <v>20125</v>
      </c>
      <c r="P35" s="958">
        <v>40851</v>
      </c>
      <c r="Q35" s="957">
        <v>61593</v>
      </c>
      <c r="R35" s="957">
        <v>58804</v>
      </c>
      <c r="S35" s="958">
        <v>120397</v>
      </c>
      <c r="T35" s="960">
        <v>1358</v>
      </c>
      <c r="U35" s="958">
        <v>4281</v>
      </c>
      <c r="V35" s="958">
        <v>550</v>
      </c>
      <c r="W35" s="957">
        <v>0</v>
      </c>
      <c r="X35" s="958">
        <v>573</v>
      </c>
      <c r="Y35" s="957">
        <v>159</v>
      </c>
      <c r="Z35" s="957">
        <v>0</v>
      </c>
      <c r="AA35" s="958">
        <v>9391</v>
      </c>
      <c r="AB35" s="958">
        <v>1</v>
      </c>
      <c r="AC35" s="958">
        <v>554</v>
      </c>
      <c r="AD35" s="958">
        <v>1</v>
      </c>
      <c r="AE35" s="957">
        <v>89</v>
      </c>
      <c r="AF35" s="958">
        <v>33</v>
      </c>
      <c r="AG35" s="958">
        <v>7152</v>
      </c>
      <c r="AH35" s="958">
        <v>4197</v>
      </c>
      <c r="AI35" s="957">
        <v>11349</v>
      </c>
      <c r="AJ35" s="959">
        <v>581</v>
      </c>
      <c r="AK35" s="958">
        <v>18</v>
      </c>
      <c r="AL35" s="957">
        <v>1156</v>
      </c>
      <c r="AM35" s="957">
        <v>1755</v>
      </c>
    </row>
    <row r="36" spans="1:39" ht="54" customHeight="1" x14ac:dyDescent="0.2">
      <c r="A36" s="750" t="s">
        <v>601</v>
      </c>
      <c r="B36" s="751"/>
      <c r="C36" s="957">
        <v>179</v>
      </c>
      <c r="D36" s="958">
        <v>561</v>
      </c>
      <c r="E36" s="958">
        <v>5</v>
      </c>
      <c r="F36" s="957">
        <v>566</v>
      </c>
      <c r="G36" s="959">
        <v>5282</v>
      </c>
      <c r="H36" s="958">
        <v>20088</v>
      </c>
      <c r="I36" s="958">
        <v>19348</v>
      </c>
      <c r="J36" s="958">
        <v>39436</v>
      </c>
      <c r="K36" s="958">
        <v>20654</v>
      </c>
      <c r="L36" s="958">
        <v>19464</v>
      </c>
      <c r="M36" s="958">
        <v>40118</v>
      </c>
      <c r="N36" s="958">
        <v>20146</v>
      </c>
      <c r="O36" s="958">
        <v>19186</v>
      </c>
      <c r="P36" s="958">
        <v>39332</v>
      </c>
      <c r="Q36" s="957">
        <v>60888</v>
      </c>
      <c r="R36" s="957">
        <v>57998</v>
      </c>
      <c r="S36" s="958">
        <v>118886</v>
      </c>
      <c r="T36" s="960">
        <v>1406</v>
      </c>
      <c r="U36" s="958">
        <v>4510</v>
      </c>
      <c r="V36" s="958">
        <v>542</v>
      </c>
      <c r="W36" s="957">
        <v>0</v>
      </c>
      <c r="X36" s="958">
        <v>569</v>
      </c>
      <c r="Y36" s="957">
        <v>153</v>
      </c>
      <c r="Z36" s="957">
        <v>0</v>
      </c>
      <c r="AA36" s="958">
        <v>9283</v>
      </c>
      <c r="AB36" s="958">
        <v>1</v>
      </c>
      <c r="AC36" s="958">
        <v>553</v>
      </c>
      <c r="AD36" s="958">
        <v>3</v>
      </c>
      <c r="AE36" s="957">
        <v>89</v>
      </c>
      <c r="AF36" s="958">
        <v>48</v>
      </c>
      <c r="AG36" s="958">
        <v>7052</v>
      </c>
      <c r="AH36" s="958">
        <v>4185</v>
      </c>
      <c r="AI36" s="957">
        <v>11237</v>
      </c>
      <c r="AJ36" s="959">
        <v>583</v>
      </c>
      <c r="AK36" s="958">
        <v>21</v>
      </c>
      <c r="AL36" s="957">
        <v>1141</v>
      </c>
      <c r="AM36" s="957">
        <v>1745</v>
      </c>
    </row>
    <row r="37" spans="1:39" ht="54" customHeight="1" x14ac:dyDescent="0.2">
      <c r="A37" s="752" t="s">
        <v>598</v>
      </c>
      <c r="B37" s="753"/>
      <c r="C37" s="184">
        <v>179</v>
      </c>
      <c r="D37" s="187">
        <v>555</v>
      </c>
      <c r="E37" s="187">
        <v>5</v>
      </c>
      <c r="F37" s="184">
        <v>560</v>
      </c>
      <c r="G37" s="961">
        <v>5309</v>
      </c>
      <c r="H37" s="187">
        <v>20046</v>
      </c>
      <c r="I37" s="187">
        <v>19227</v>
      </c>
      <c r="J37" s="187">
        <v>39273</v>
      </c>
      <c r="K37" s="187">
        <v>20053</v>
      </c>
      <c r="L37" s="187">
        <v>19312</v>
      </c>
      <c r="M37" s="187">
        <v>39365</v>
      </c>
      <c r="N37" s="187">
        <v>20659</v>
      </c>
      <c r="O37" s="187">
        <v>19457</v>
      </c>
      <c r="P37" s="187">
        <v>40116</v>
      </c>
      <c r="Q37" s="184">
        <v>60758</v>
      </c>
      <c r="R37" s="184">
        <v>57996</v>
      </c>
      <c r="S37" s="962">
        <v>118754</v>
      </c>
      <c r="T37" s="188">
        <v>1446</v>
      </c>
      <c r="U37" s="187">
        <v>4867</v>
      </c>
      <c r="V37" s="187">
        <v>535</v>
      </c>
      <c r="W37" s="184">
        <v>0</v>
      </c>
      <c r="X37" s="187">
        <v>564</v>
      </c>
      <c r="Y37" s="184">
        <v>161</v>
      </c>
      <c r="Z37" s="184">
        <v>0</v>
      </c>
      <c r="AA37" s="187">
        <v>9261</v>
      </c>
      <c r="AB37" s="187">
        <v>1</v>
      </c>
      <c r="AC37" s="187">
        <v>558</v>
      </c>
      <c r="AD37" s="187">
        <v>2</v>
      </c>
      <c r="AE37" s="184">
        <v>90</v>
      </c>
      <c r="AF37" s="187">
        <v>45</v>
      </c>
      <c r="AG37" s="184">
        <v>7009</v>
      </c>
      <c r="AH37" s="187">
        <v>4208</v>
      </c>
      <c r="AI37" s="187">
        <v>11217</v>
      </c>
      <c r="AJ37" s="187">
        <v>574</v>
      </c>
      <c r="AK37" s="184">
        <v>17</v>
      </c>
      <c r="AL37" s="961">
        <v>1106</v>
      </c>
      <c r="AM37" s="410">
        <v>1697</v>
      </c>
    </row>
  </sheetData>
  <mergeCells count="53">
    <mergeCell ref="A3:B7"/>
    <mergeCell ref="C3:C7"/>
    <mergeCell ref="D3:F3"/>
    <mergeCell ref="G3:G7"/>
    <mergeCell ref="T3:U3"/>
    <mergeCell ref="H3:S3"/>
    <mergeCell ref="Q6:Q7"/>
    <mergeCell ref="S6:S7"/>
    <mergeCell ref="R6:R7"/>
    <mergeCell ref="Q4:S5"/>
    <mergeCell ref="T4:U4"/>
    <mergeCell ref="H4:J5"/>
    <mergeCell ref="K4:M5"/>
    <mergeCell ref="N4:P5"/>
    <mergeCell ref="H6:H7"/>
    <mergeCell ref="K6:K7"/>
    <mergeCell ref="V3:AI3"/>
    <mergeCell ref="AJ3:AM3"/>
    <mergeCell ref="AJ4:AK4"/>
    <mergeCell ref="AG4:AI5"/>
    <mergeCell ref="AD4:AD7"/>
    <mergeCell ref="AL4:AL7"/>
    <mergeCell ref="AJ5:AJ7"/>
    <mergeCell ref="AG6:AG7"/>
    <mergeCell ref="AH6:AH7"/>
    <mergeCell ref="AK5:AK7"/>
    <mergeCell ref="AM4:AM7"/>
    <mergeCell ref="AB5:AB6"/>
    <mergeCell ref="A36:B36"/>
    <mergeCell ref="A37:B37"/>
    <mergeCell ref="A12:B12"/>
    <mergeCell ref="A13:B13"/>
    <mergeCell ref="A33:B33"/>
    <mergeCell ref="A34:B34"/>
    <mergeCell ref="A35:B35"/>
    <mergeCell ref="A15:A28"/>
    <mergeCell ref="A31:H32"/>
    <mergeCell ref="A2:C2"/>
    <mergeCell ref="A1:AM1"/>
    <mergeCell ref="A11:B11"/>
    <mergeCell ref="L6:L7"/>
    <mergeCell ref="M6:M7"/>
    <mergeCell ref="N6:N7"/>
    <mergeCell ref="O6:O7"/>
    <mergeCell ref="D4:D7"/>
    <mergeCell ref="AI6:AI7"/>
    <mergeCell ref="A10:B10"/>
    <mergeCell ref="P6:P7"/>
    <mergeCell ref="I6:I7"/>
    <mergeCell ref="J6:J7"/>
    <mergeCell ref="W5:W6"/>
    <mergeCell ref="E4:E7"/>
    <mergeCell ref="F4:F7"/>
  </mergeCells>
  <phoneticPr fontId="5"/>
  <dataValidations count="1">
    <dataValidation imeMode="off" allowBlank="1" showInputMessage="1" showErrorMessage="1" sqref="AN10:AS10 C33:AL33 C9:G30 C35:AM37 I9:AM32 H9:H30"/>
  </dataValidations>
  <printOptions horizontalCentered="1"/>
  <pageMargins left="0.39370078740157483" right="0.39370078740157483" top="0.59055118110236227" bottom="0.39370078740157483" header="0" footer="0.19685039370078741"/>
  <pageSetup paperSize="9" scale="59" firstPageNumber="10" fitToWidth="2" orientation="portrait" useFirstPageNumber="1" r:id="rId1"/>
  <headerFooter scaleWithDoc="0">
    <oddFooter>&amp;C&amp;"ＭＳ ゴシック,標準"&amp;8－ &amp;P －</oddFooter>
  </headerFooter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BC105"/>
  <sheetViews>
    <sheetView view="pageBreakPreview" zoomScale="60" zoomScaleNormal="55" workbookViewId="0">
      <selection activeCell="O27" sqref="O27"/>
    </sheetView>
  </sheetViews>
  <sheetFormatPr defaultColWidth="8.796875" defaultRowHeight="18.75" x14ac:dyDescent="0.2"/>
  <cols>
    <col min="1" max="1" width="2.69921875" style="274" customWidth="1"/>
    <col min="2" max="2" width="8.69921875" style="274" customWidth="1"/>
    <col min="3" max="4" width="3.69921875" style="274" customWidth="1"/>
    <col min="5" max="5" width="4.19921875" style="274" customWidth="1"/>
    <col min="6" max="6" width="5.69921875" style="274" customWidth="1"/>
    <col min="7" max="20" width="6.296875" style="274" customWidth="1"/>
    <col min="21" max="21" width="7.296875" style="274" customWidth="1"/>
    <col min="22" max="26" width="3.69921875" style="274" customWidth="1"/>
    <col min="27" max="27" width="6.19921875" style="274" customWidth="1"/>
    <col min="28" max="32" width="3.69921875" style="274" customWidth="1"/>
    <col min="33" max="34" width="5.69921875" style="274" customWidth="1"/>
    <col min="35" max="35" width="6.19921875" style="274" customWidth="1"/>
    <col min="36" max="36" width="5.69921875" style="274" customWidth="1"/>
    <col min="37" max="39" width="3.69921875" style="274" customWidth="1"/>
    <col min="40" max="40" width="4.69921875" style="274" customWidth="1"/>
    <col min="41" max="41" width="5.69921875" style="274" customWidth="1"/>
    <col min="42" max="55" width="3.69921875" style="274" customWidth="1"/>
    <col min="56" max="16384" width="8.796875" style="274"/>
  </cols>
  <sheetData>
    <row r="1" spans="1:55" ht="31.5" customHeight="1" x14ac:dyDescent="0.2">
      <c r="A1" s="797" t="s">
        <v>264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  <c r="V1" s="797"/>
      <c r="W1" s="797"/>
      <c r="X1" s="797"/>
      <c r="Y1" s="797"/>
      <c r="Z1" s="797"/>
      <c r="AA1" s="797"/>
      <c r="AB1" s="797"/>
      <c r="AC1" s="797"/>
      <c r="AD1" s="797"/>
      <c r="AE1" s="797"/>
      <c r="AF1" s="797"/>
      <c r="AG1" s="797"/>
      <c r="AH1" s="797"/>
      <c r="AI1" s="797"/>
      <c r="AJ1" s="797"/>
      <c r="AK1" s="797"/>
      <c r="AL1" s="797"/>
      <c r="AM1" s="797"/>
      <c r="AN1" s="797"/>
      <c r="AO1" s="797"/>
      <c r="AP1" s="797"/>
      <c r="AQ1" s="797"/>
      <c r="AR1" s="797"/>
      <c r="AS1" s="797"/>
      <c r="AT1" s="797"/>
      <c r="AU1" s="797"/>
      <c r="AV1" s="797"/>
      <c r="AW1" s="797"/>
      <c r="AX1" s="797"/>
      <c r="AY1" s="797"/>
      <c r="AZ1" s="797"/>
      <c r="BA1" s="797"/>
      <c r="BB1" s="797"/>
      <c r="BC1" s="797"/>
    </row>
    <row r="2" spans="1:55" ht="18.95" customHeight="1" x14ac:dyDescent="0.2">
      <c r="A2" s="798">
        <v>44682</v>
      </c>
      <c r="B2" s="798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</row>
    <row r="3" spans="1:55" ht="18" customHeight="1" x14ac:dyDescent="0.2">
      <c r="A3" s="799" t="s">
        <v>265</v>
      </c>
      <c r="B3" s="485"/>
      <c r="C3" s="801" t="s">
        <v>266</v>
      </c>
      <c r="D3" s="802"/>
      <c r="E3" s="803" t="s">
        <v>267</v>
      </c>
      <c r="F3" s="806" t="s">
        <v>268</v>
      </c>
      <c r="G3" s="486"/>
      <c r="H3" s="486"/>
      <c r="I3" s="486"/>
      <c r="J3" s="808" t="s">
        <v>269</v>
      </c>
      <c r="K3" s="808"/>
      <c r="L3" s="808"/>
      <c r="M3" s="808"/>
      <c r="N3" s="808"/>
      <c r="O3" s="808"/>
      <c r="P3" s="808"/>
      <c r="Q3" s="808"/>
      <c r="R3" s="808"/>
      <c r="S3" s="486"/>
      <c r="T3" s="486"/>
      <c r="U3" s="486"/>
      <c r="V3" s="809" t="s">
        <v>270</v>
      </c>
      <c r="W3" s="810"/>
      <c r="X3" s="810"/>
      <c r="Y3" s="810"/>
      <c r="Z3" s="810"/>
      <c r="AA3" s="810"/>
      <c r="AB3" s="810"/>
      <c r="AC3" s="810"/>
      <c r="AD3" s="810"/>
      <c r="AE3" s="810"/>
      <c r="AF3" s="810"/>
      <c r="AG3" s="810"/>
      <c r="AH3" s="810"/>
      <c r="AI3" s="811"/>
      <c r="AJ3" s="809" t="s">
        <v>271</v>
      </c>
      <c r="AK3" s="810"/>
      <c r="AL3" s="810"/>
      <c r="AM3" s="810"/>
      <c r="AN3" s="810"/>
      <c r="AO3" s="811"/>
      <c r="AP3" s="487"/>
      <c r="AQ3" s="808" t="s">
        <v>272</v>
      </c>
      <c r="AR3" s="808"/>
      <c r="AS3" s="808"/>
      <c r="AT3" s="808"/>
      <c r="AU3" s="808"/>
      <c r="AV3" s="808"/>
      <c r="AW3" s="808"/>
      <c r="AX3" s="808"/>
      <c r="AY3" s="808"/>
      <c r="AZ3" s="808"/>
      <c r="BA3" s="808"/>
      <c r="BB3" s="808"/>
      <c r="BC3" s="488"/>
    </row>
    <row r="4" spans="1:55" ht="18" customHeight="1" x14ac:dyDescent="0.2">
      <c r="A4" s="800"/>
      <c r="B4" s="276"/>
      <c r="C4" s="277"/>
      <c r="D4" s="278"/>
      <c r="E4" s="804"/>
      <c r="F4" s="807"/>
      <c r="G4" s="276"/>
      <c r="H4" s="275"/>
      <c r="I4" s="275"/>
      <c r="J4" s="276"/>
      <c r="K4" s="275"/>
      <c r="L4" s="275"/>
      <c r="M4" s="276"/>
      <c r="N4" s="275"/>
      <c r="O4" s="275"/>
      <c r="P4" s="276"/>
      <c r="Q4" s="275"/>
      <c r="R4" s="275"/>
      <c r="S4" s="276"/>
      <c r="T4" s="275"/>
      <c r="U4" s="489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276"/>
      <c r="AH4" s="275"/>
      <c r="AI4" s="275"/>
      <c r="AJ4" s="490"/>
      <c r="AK4" s="490"/>
      <c r="AL4" s="490"/>
      <c r="AM4" s="490"/>
      <c r="AN4" s="490"/>
      <c r="AO4" s="490"/>
      <c r="AP4" s="490"/>
      <c r="AQ4" s="490"/>
      <c r="AR4" s="490"/>
      <c r="AS4" s="490"/>
      <c r="AT4" s="490"/>
      <c r="AU4" s="490"/>
      <c r="AV4" s="490"/>
      <c r="AW4" s="490"/>
      <c r="AX4" s="490"/>
      <c r="AY4" s="490"/>
      <c r="AZ4" s="490"/>
      <c r="BA4" s="490"/>
      <c r="BB4" s="490"/>
      <c r="BC4" s="490"/>
    </row>
    <row r="5" spans="1:55" ht="18" customHeight="1" x14ac:dyDescent="0.2">
      <c r="A5" s="800"/>
      <c r="B5" s="276"/>
      <c r="C5" s="544" t="s">
        <v>273</v>
      </c>
      <c r="D5" s="278" t="s">
        <v>209</v>
      </c>
      <c r="E5" s="804"/>
      <c r="F5" s="807"/>
      <c r="G5" s="279"/>
      <c r="H5" s="280" t="s">
        <v>274</v>
      </c>
      <c r="I5" s="281"/>
      <c r="J5" s="276"/>
      <c r="K5" s="280" t="s">
        <v>275</v>
      </c>
      <c r="L5" s="275"/>
      <c r="M5" s="276"/>
      <c r="N5" s="280" t="s">
        <v>276</v>
      </c>
      <c r="O5" s="275"/>
      <c r="P5" s="276"/>
      <c r="Q5" s="280" t="s">
        <v>277</v>
      </c>
      <c r="R5" s="275"/>
      <c r="S5" s="276"/>
      <c r="T5" s="282" t="s">
        <v>175</v>
      </c>
      <c r="U5" s="283"/>
      <c r="V5" s="544" t="s">
        <v>218</v>
      </c>
      <c r="W5" s="544" t="s">
        <v>278</v>
      </c>
      <c r="X5" s="544" t="s">
        <v>123</v>
      </c>
      <c r="Y5" s="544" t="s">
        <v>279</v>
      </c>
      <c r="Z5" s="544" t="s">
        <v>280</v>
      </c>
      <c r="AA5" s="544" t="s">
        <v>123</v>
      </c>
      <c r="AB5" s="544" t="s">
        <v>577</v>
      </c>
      <c r="AC5" s="544" t="s">
        <v>126</v>
      </c>
      <c r="AD5" s="544" t="s">
        <v>578</v>
      </c>
      <c r="AE5" s="544" t="s">
        <v>281</v>
      </c>
      <c r="AF5" s="544" t="s">
        <v>128</v>
      </c>
      <c r="AG5" s="276"/>
      <c r="AH5" s="282" t="s">
        <v>175</v>
      </c>
      <c r="AI5" s="275"/>
      <c r="AJ5" s="544" t="s">
        <v>129</v>
      </c>
      <c r="AK5" s="544" t="s">
        <v>471</v>
      </c>
      <c r="AL5" s="544" t="s">
        <v>282</v>
      </c>
      <c r="AM5" s="544" t="s">
        <v>283</v>
      </c>
      <c r="AN5" s="812" t="s">
        <v>470</v>
      </c>
      <c r="AO5" s="277"/>
      <c r="AP5" s="544" t="s">
        <v>123</v>
      </c>
      <c r="AQ5" s="544" t="s">
        <v>221</v>
      </c>
      <c r="AR5" s="544" t="s">
        <v>284</v>
      </c>
      <c r="AS5" s="277" t="s">
        <v>475</v>
      </c>
      <c r="AT5" s="277" t="s">
        <v>480</v>
      </c>
      <c r="AU5" s="544" t="s">
        <v>221</v>
      </c>
      <c r="AV5" s="813" t="s">
        <v>285</v>
      </c>
      <c r="AW5" s="544" t="s">
        <v>419</v>
      </c>
      <c r="AX5" s="544" t="s">
        <v>286</v>
      </c>
      <c r="AY5" s="544" t="s">
        <v>287</v>
      </c>
      <c r="AZ5" s="544" t="s">
        <v>288</v>
      </c>
      <c r="BA5" s="544" t="s">
        <v>579</v>
      </c>
      <c r="BB5" s="544" t="s">
        <v>289</v>
      </c>
      <c r="BC5" s="277" t="s">
        <v>482</v>
      </c>
    </row>
    <row r="6" spans="1:55" ht="18" customHeight="1" x14ac:dyDescent="0.2">
      <c r="A6" s="800"/>
      <c r="B6" s="284" t="s">
        <v>290</v>
      </c>
      <c r="C6" s="277"/>
      <c r="D6" s="278"/>
      <c r="E6" s="804"/>
      <c r="F6" s="807"/>
      <c r="G6" s="352"/>
      <c r="H6" s="285"/>
      <c r="I6" s="285"/>
      <c r="J6" s="352"/>
      <c r="K6" s="285"/>
      <c r="L6" s="285"/>
      <c r="M6" s="352"/>
      <c r="N6" s="285"/>
      <c r="O6" s="285"/>
      <c r="P6" s="352"/>
      <c r="Q6" s="285"/>
      <c r="R6" s="285"/>
      <c r="S6" s="352"/>
      <c r="T6" s="285"/>
      <c r="U6" s="353"/>
      <c r="V6" s="277"/>
      <c r="W6" s="814" t="s">
        <v>291</v>
      </c>
      <c r="X6" s="277"/>
      <c r="Y6" s="544" t="s">
        <v>292</v>
      </c>
      <c r="Z6" s="544" t="s">
        <v>293</v>
      </c>
      <c r="AA6" s="277"/>
      <c r="AB6" s="814" t="s">
        <v>123</v>
      </c>
      <c r="AC6" s="544" t="s">
        <v>134</v>
      </c>
      <c r="AD6" s="814" t="s">
        <v>580</v>
      </c>
      <c r="AE6" s="544" t="s">
        <v>294</v>
      </c>
      <c r="AF6" s="277"/>
      <c r="AG6" s="352"/>
      <c r="AH6" s="285"/>
      <c r="AI6" s="285"/>
      <c r="AJ6" s="544" t="s">
        <v>136</v>
      </c>
      <c r="AK6" s="544" t="s">
        <v>472</v>
      </c>
      <c r="AL6" s="544" t="s">
        <v>295</v>
      </c>
      <c r="AM6" s="544" t="s">
        <v>296</v>
      </c>
      <c r="AN6" s="812"/>
      <c r="AO6" s="814" t="s">
        <v>1</v>
      </c>
      <c r="AP6" s="544" t="s">
        <v>136</v>
      </c>
      <c r="AQ6" s="544" t="s">
        <v>297</v>
      </c>
      <c r="AR6" s="544" t="s">
        <v>298</v>
      </c>
      <c r="AS6" s="277" t="s">
        <v>476</v>
      </c>
      <c r="AT6" s="277" t="s">
        <v>481</v>
      </c>
      <c r="AU6" s="544" t="s">
        <v>299</v>
      </c>
      <c r="AV6" s="800"/>
      <c r="AW6" s="544" t="s">
        <v>420</v>
      </c>
      <c r="AX6" s="544" t="s">
        <v>300</v>
      </c>
      <c r="AY6" s="277"/>
      <c r="AZ6" s="544" t="s">
        <v>301</v>
      </c>
      <c r="BA6" s="544" t="s">
        <v>581</v>
      </c>
      <c r="BB6" s="544" t="s">
        <v>287</v>
      </c>
      <c r="BC6" s="277" t="s">
        <v>483</v>
      </c>
    </row>
    <row r="7" spans="1:55" ht="18" customHeight="1" x14ac:dyDescent="0.2">
      <c r="A7" s="800"/>
      <c r="B7" s="276"/>
      <c r="C7" s="277"/>
      <c r="D7" s="278"/>
      <c r="E7" s="804"/>
      <c r="F7" s="807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277"/>
      <c r="W7" s="814"/>
      <c r="X7" s="277"/>
      <c r="Y7" s="544" t="s">
        <v>123</v>
      </c>
      <c r="Z7" s="544" t="s">
        <v>123</v>
      </c>
      <c r="AA7" s="277"/>
      <c r="AB7" s="814"/>
      <c r="AC7" s="544" t="s">
        <v>123</v>
      </c>
      <c r="AD7" s="814"/>
      <c r="AE7" s="544" t="s">
        <v>302</v>
      </c>
      <c r="AF7" s="277"/>
      <c r="AG7" s="490"/>
      <c r="AH7" s="490"/>
      <c r="AI7" s="490"/>
      <c r="AJ7" s="544" t="s">
        <v>137</v>
      </c>
      <c r="AK7" s="544" t="s">
        <v>473</v>
      </c>
      <c r="AL7" s="544" t="s">
        <v>137</v>
      </c>
      <c r="AM7" s="544" t="s">
        <v>303</v>
      </c>
      <c r="AN7" s="812"/>
      <c r="AO7" s="814"/>
      <c r="AP7" s="544" t="s">
        <v>304</v>
      </c>
      <c r="AQ7" s="544" t="s">
        <v>304</v>
      </c>
      <c r="AR7" s="544" t="s">
        <v>304</v>
      </c>
      <c r="AS7" s="277" t="s">
        <v>478</v>
      </c>
      <c r="AT7" s="277" t="s">
        <v>477</v>
      </c>
      <c r="AU7" s="544" t="s">
        <v>304</v>
      </c>
      <c r="AV7" s="800"/>
      <c r="AW7" s="544" t="s">
        <v>421</v>
      </c>
      <c r="AX7" s="544" t="s">
        <v>304</v>
      </c>
      <c r="AY7" s="277"/>
      <c r="AZ7" s="544" t="s">
        <v>287</v>
      </c>
      <c r="BA7" s="544" t="s">
        <v>287</v>
      </c>
      <c r="BB7" s="544" t="s">
        <v>305</v>
      </c>
      <c r="BC7" s="277" t="s">
        <v>484</v>
      </c>
    </row>
    <row r="8" spans="1:55" ht="18" customHeight="1" x14ac:dyDescent="0.2">
      <c r="A8" s="800"/>
      <c r="B8" s="276"/>
      <c r="C8" s="544" t="s">
        <v>218</v>
      </c>
      <c r="D8" s="278" t="s">
        <v>218</v>
      </c>
      <c r="E8" s="804"/>
      <c r="F8" s="807"/>
      <c r="G8" s="544" t="s">
        <v>138</v>
      </c>
      <c r="H8" s="544" t="s">
        <v>139</v>
      </c>
      <c r="I8" s="544" t="s">
        <v>1</v>
      </c>
      <c r="J8" s="544" t="s">
        <v>138</v>
      </c>
      <c r="K8" s="544" t="s">
        <v>139</v>
      </c>
      <c r="L8" s="544" t="s">
        <v>1</v>
      </c>
      <c r="M8" s="544" t="s">
        <v>138</v>
      </c>
      <c r="N8" s="544" t="s">
        <v>139</v>
      </c>
      <c r="O8" s="544" t="s">
        <v>1</v>
      </c>
      <c r="P8" s="544" t="s">
        <v>138</v>
      </c>
      <c r="Q8" s="544" t="s">
        <v>139</v>
      </c>
      <c r="R8" s="544" t="s">
        <v>1</v>
      </c>
      <c r="S8" s="544" t="s">
        <v>138</v>
      </c>
      <c r="T8" s="544" t="s">
        <v>139</v>
      </c>
      <c r="U8" s="544" t="s">
        <v>1</v>
      </c>
      <c r="V8" s="544" t="s">
        <v>140</v>
      </c>
      <c r="W8" s="544" t="s">
        <v>140</v>
      </c>
      <c r="X8" s="544" t="s">
        <v>141</v>
      </c>
      <c r="Y8" s="544" t="s">
        <v>142</v>
      </c>
      <c r="Z8" s="544" t="s">
        <v>142</v>
      </c>
      <c r="AA8" s="544" t="s">
        <v>582</v>
      </c>
      <c r="AB8" s="544" t="s">
        <v>583</v>
      </c>
      <c r="AC8" s="544" t="s">
        <v>142</v>
      </c>
      <c r="AD8" s="544" t="s">
        <v>584</v>
      </c>
      <c r="AE8" s="544" t="s">
        <v>306</v>
      </c>
      <c r="AF8" s="544" t="s">
        <v>143</v>
      </c>
      <c r="AG8" s="544" t="s">
        <v>138</v>
      </c>
      <c r="AH8" s="544" t="s">
        <v>139</v>
      </c>
      <c r="AI8" s="544" t="s">
        <v>1</v>
      </c>
      <c r="AJ8" s="544" t="s">
        <v>144</v>
      </c>
      <c r="AK8" s="544" t="s">
        <v>474</v>
      </c>
      <c r="AL8" s="544" t="s">
        <v>144</v>
      </c>
      <c r="AM8" s="544" t="s">
        <v>307</v>
      </c>
      <c r="AN8" s="812"/>
      <c r="AO8" s="277"/>
      <c r="AP8" s="544" t="s">
        <v>308</v>
      </c>
      <c r="AQ8" s="544" t="s">
        <v>308</v>
      </c>
      <c r="AR8" s="544" t="s">
        <v>129</v>
      </c>
      <c r="AS8" s="277" t="s">
        <v>479</v>
      </c>
      <c r="AT8" s="277" t="s">
        <v>479</v>
      </c>
      <c r="AU8" s="544" t="s">
        <v>308</v>
      </c>
      <c r="AV8" s="800"/>
      <c r="AW8" s="544" t="s">
        <v>422</v>
      </c>
      <c r="AX8" s="544" t="s">
        <v>129</v>
      </c>
      <c r="AY8" s="544" t="s">
        <v>137</v>
      </c>
      <c r="AZ8" s="544" t="s">
        <v>309</v>
      </c>
      <c r="BA8" s="544" t="s">
        <v>309</v>
      </c>
      <c r="BB8" s="544" t="s">
        <v>310</v>
      </c>
      <c r="BC8" s="277" t="s">
        <v>485</v>
      </c>
    </row>
    <row r="9" spans="1:55" ht="18" customHeight="1" x14ac:dyDescent="0.2">
      <c r="A9" s="800"/>
      <c r="B9" s="276"/>
      <c r="C9" s="277"/>
      <c r="D9" s="278"/>
      <c r="E9" s="805"/>
      <c r="F9" s="807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54"/>
      <c r="BA9" s="354"/>
      <c r="BB9" s="354"/>
      <c r="BC9" s="354"/>
    </row>
    <row r="10" spans="1:55" ht="18" customHeight="1" x14ac:dyDescent="0.2">
      <c r="A10" s="490"/>
      <c r="B10" s="485"/>
      <c r="C10" s="491"/>
      <c r="D10" s="492"/>
      <c r="E10" s="815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3"/>
      <c r="AE10" s="493"/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</row>
    <row r="11" spans="1:55" ht="18" customHeight="1" x14ac:dyDescent="0.2">
      <c r="A11" s="544" t="s">
        <v>311</v>
      </c>
      <c r="B11" s="286" t="s">
        <v>1</v>
      </c>
      <c r="C11" s="150">
        <f>+C13+C15</f>
        <v>272</v>
      </c>
      <c r="D11" s="355">
        <v>0</v>
      </c>
      <c r="E11" s="816"/>
      <c r="F11" s="150">
        <f>F13+F15</f>
        <v>2510</v>
      </c>
      <c r="G11" s="150">
        <f t="shared" ref="G11:U11" si="0">G13+G15</f>
        <v>19415</v>
      </c>
      <c r="H11" s="150">
        <f t="shared" si="0"/>
        <v>18547</v>
      </c>
      <c r="I11" s="150">
        <f t="shared" si="0"/>
        <v>37962</v>
      </c>
      <c r="J11" s="150">
        <f t="shared" si="0"/>
        <v>18396</v>
      </c>
      <c r="K11" s="150">
        <f t="shared" si="0"/>
        <v>17923</v>
      </c>
      <c r="L11" s="150">
        <f t="shared" si="0"/>
        <v>36319</v>
      </c>
      <c r="M11" s="150">
        <f t="shared" si="0"/>
        <v>18631</v>
      </c>
      <c r="N11" s="150">
        <f t="shared" si="0"/>
        <v>18398</v>
      </c>
      <c r="O11" s="150">
        <f t="shared" si="0"/>
        <v>37029</v>
      </c>
      <c r="P11" s="150">
        <f t="shared" si="0"/>
        <v>337</v>
      </c>
      <c r="Q11" s="150">
        <f t="shared" si="0"/>
        <v>218</v>
      </c>
      <c r="R11" s="150">
        <f t="shared" si="0"/>
        <v>555</v>
      </c>
      <c r="S11" s="150">
        <f t="shared" si="0"/>
        <v>56779</v>
      </c>
      <c r="T11" s="150">
        <f t="shared" si="0"/>
        <v>55086</v>
      </c>
      <c r="U11" s="150">
        <f t="shared" si="0"/>
        <v>111865</v>
      </c>
      <c r="V11" s="150">
        <f>V13+V15</f>
        <v>269</v>
      </c>
      <c r="W11" s="150">
        <f t="shared" ref="W11:BC11" si="1">W13+W15</f>
        <v>47</v>
      </c>
      <c r="X11" s="150">
        <f t="shared" si="1"/>
        <v>368</v>
      </c>
      <c r="Y11" s="150">
        <f t="shared" si="1"/>
        <v>78</v>
      </c>
      <c r="Z11" s="150">
        <f t="shared" si="1"/>
        <v>1</v>
      </c>
      <c r="AA11" s="150">
        <f t="shared" si="1"/>
        <v>8433</v>
      </c>
      <c r="AB11" s="150">
        <f>AB13+AB15</f>
        <v>24</v>
      </c>
      <c r="AC11" s="150">
        <f t="shared" si="1"/>
        <v>345</v>
      </c>
      <c r="AD11" s="150">
        <f>AD13+AD15</f>
        <v>0</v>
      </c>
      <c r="AE11" s="150">
        <f t="shared" si="1"/>
        <v>0</v>
      </c>
      <c r="AF11" s="150">
        <f t="shared" si="1"/>
        <v>288</v>
      </c>
      <c r="AG11" s="150">
        <f t="shared" si="1"/>
        <v>7590</v>
      </c>
      <c r="AH11" s="150">
        <f t="shared" si="1"/>
        <v>2263</v>
      </c>
      <c r="AI11" s="150">
        <f t="shared" si="1"/>
        <v>9853</v>
      </c>
      <c r="AJ11" s="150">
        <f t="shared" si="1"/>
        <v>1149</v>
      </c>
      <c r="AK11" s="150">
        <f t="shared" si="1"/>
        <v>16</v>
      </c>
      <c r="AL11" s="150">
        <f t="shared" si="1"/>
        <v>21</v>
      </c>
      <c r="AM11" s="150">
        <f t="shared" si="1"/>
        <v>481</v>
      </c>
      <c r="AN11" s="150">
        <f t="shared" si="1"/>
        <v>227</v>
      </c>
      <c r="AO11" s="150">
        <f t="shared" si="1"/>
        <v>1894</v>
      </c>
      <c r="AP11" s="150">
        <f t="shared" si="1"/>
        <v>310</v>
      </c>
      <c r="AQ11" s="150">
        <f t="shared" si="1"/>
        <v>672</v>
      </c>
      <c r="AR11" s="150">
        <f t="shared" si="1"/>
        <v>286</v>
      </c>
      <c r="AS11" s="150">
        <f t="shared" si="1"/>
        <v>308</v>
      </c>
      <c r="AT11" s="150">
        <f t="shared" si="1"/>
        <v>311</v>
      </c>
      <c r="AU11" s="150">
        <f t="shared" si="1"/>
        <v>268</v>
      </c>
      <c r="AV11" s="150">
        <f t="shared" si="1"/>
        <v>28</v>
      </c>
      <c r="AW11" s="150">
        <f t="shared" si="1"/>
        <v>149</v>
      </c>
      <c r="AX11" s="150">
        <f t="shared" si="1"/>
        <v>105</v>
      </c>
      <c r="AY11" s="150">
        <f t="shared" si="1"/>
        <v>33</v>
      </c>
      <c r="AZ11" s="150">
        <f t="shared" si="1"/>
        <v>63</v>
      </c>
      <c r="BA11" s="150">
        <f>BA13+BA15</f>
        <v>5</v>
      </c>
      <c r="BB11" s="150">
        <f t="shared" si="1"/>
        <v>12</v>
      </c>
      <c r="BC11" s="150">
        <f t="shared" si="1"/>
        <v>50</v>
      </c>
    </row>
    <row r="12" spans="1:55" ht="18" customHeight="1" x14ac:dyDescent="0.2">
      <c r="A12" s="544"/>
      <c r="B12" s="287"/>
      <c r="C12" s="150"/>
      <c r="D12" s="355"/>
      <c r="E12" s="816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</row>
    <row r="13" spans="1:55" ht="18" customHeight="1" x14ac:dyDescent="0.2">
      <c r="A13" s="544" t="s">
        <v>312</v>
      </c>
      <c r="B13" s="543" t="s">
        <v>313</v>
      </c>
      <c r="C13" s="150">
        <f>+C18+C20</f>
        <v>222</v>
      </c>
      <c r="D13" s="355">
        <v>0</v>
      </c>
      <c r="E13" s="816"/>
      <c r="F13" s="150">
        <f>F18+F20</f>
        <v>2510</v>
      </c>
      <c r="G13" s="150">
        <f t="shared" ref="G13:U13" si="2">G18+G20</f>
        <v>14184</v>
      </c>
      <c r="H13" s="150">
        <f t="shared" si="2"/>
        <v>13364</v>
      </c>
      <c r="I13" s="150">
        <f>I18+I20</f>
        <v>27548</v>
      </c>
      <c r="J13" s="150">
        <f t="shared" si="2"/>
        <v>13391</v>
      </c>
      <c r="K13" s="150">
        <f t="shared" si="2"/>
        <v>13118</v>
      </c>
      <c r="L13" s="150">
        <f t="shared" si="2"/>
        <v>26509</v>
      </c>
      <c r="M13" s="150">
        <f t="shared" si="2"/>
        <v>13743</v>
      </c>
      <c r="N13" s="150">
        <f t="shared" si="2"/>
        <v>13416</v>
      </c>
      <c r="O13" s="150">
        <f t="shared" si="2"/>
        <v>27159</v>
      </c>
      <c r="P13" s="150">
        <f t="shared" si="2"/>
        <v>337</v>
      </c>
      <c r="Q13" s="150">
        <f t="shared" si="2"/>
        <v>218</v>
      </c>
      <c r="R13" s="150">
        <f t="shared" si="2"/>
        <v>555</v>
      </c>
      <c r="S13" s="150">
        <f t="shared" si="2"/>
        <v>41655</v>
      </c>
      <c r="T13" s="150">
        <f t="shared" si="2"/>
        <v>40116</v>
      </c>
      <c r="U13" s="150">
        <f t="shared" si="2"/>
        <v>81771</v>
      </c>
      <c r="V13" s="150">
        <f>V18+V20</f>
        <v>222</v>
      </c>
      <c r="W13" s="150">
        <f t="shared" ref="W13:BC13" si="3">W18+W20</f>
        <v>32</v>
      </c>
      <c r="X13" s="150">
        <f t="shared" si="3"/>
        <v>303</v>
      </c>
      <c r="Y13" s="150">
        <f t="shared" si="3"/>
        <v>56</v>
      </c>
      <c r="Z13" s="150">
        <f t="shared" si="3"/>
        <v>0</v>
      </c>
      <c r="AA13" s="150">
        <f t="shared" si="3"/>
        <v>6881</v>
      </c>
      <c r="AB13" s="150">
        <f>AB18+AB20</f>
        <v>8</v>
      </c>
      <c r="AC13" s="150">
        <f t="shared" si="3"/>
        <v>295</v>
      </c>
      <c r="AD13" s="150">
        <f>AD18+AD20</f>
        <v>0</v>
      </c>
      <c r="AE13" s="150">
        <f t="shared" si="3"/>
        <v>0</v>
      </c>
      <c r="AF13" s="150">
        <f t="shared" si="3"/>
        <v>28</v>
      </c>
      <c r="AG13" s="150">
        <f t="shared" si="3"/>
        <v>6061</v>
      </c>
      <c r="AH13" s="150">
        <f t="shared" si="3"/>
        <v>1764</v>
      </c>
      <c r="AI13" s="150">
        <f t="shared" si="3"/>
        <v>7825</v>
      </c>
      <c r="AJ13" s="150">
        <f t="shared" si="3"/>
        <v>870</v>
      </c>
      <c r="AK13" s="150">
        <f t="shared" si="3"/>
        <v>2</v>
      </c>
      <c r="AL13" s="150">
        <f t="shared" si="3"/>
        <v>12</v>
      </c>
      <c r="AM13" s="150">
        <f t="shared" si="3"/>
        <v>462</v>
      </c>
      <c r="AN13" s="150">
        <f t="shared" si="3"/>
        <v>148</v>
      </c>
      <c r="AO13" s="150">
        <f t="shared" si="3"/>
        <v>1494</v>
      </c>
      <c r="AP13" s="150">
        <f t="shared" si="3"/>
        <v>261</v>
      </c>
      <c r="AQ13" s="150">
        <f t="shared" si="3"/>
        <v>520</v>
      </c>
      <c r="AR13" s="150">
        <f t="shared" si="3"/>
        <v>256</v>
      </c>
      <c r="AS13" s="150">
        <f t="shared" si="3"/>
        <v>262</v>
      </c>
      <c r="AT13" s="150">
        <f t="shared" si="3"/>
        <v>262</v>
      </c>
      <c r="AU13" s="150">
        <f t="shared" si="3"/>
        <v>170</v>
      </c>
      <c r="AV13" s="150">
        <f t="shared" si="3"/>
        <v>27</v>
      </c>
      <c r="AW13" s="150">
        <f t="shared" si="3"/>
        <v>114</v>
      </c>
      <c r="AX13" s="150">
        <f t="shared" si="3"/>
        <v>105</v>
      </c>
      <c r="AY13" s="150">
        <f t="shared" si="3"/>
        <v>26</v>
      </c>
      <c r="AZ13" s="150">
        <f t="shared" si="3"/>
        <v>59</v>
      </c>
      <c r="BA13" s="150">
        <f>BA18+BA20</f>
        <v>1</v>
      </c>
      <c r="BB13" s="150">
        <f t="shared" si="3"/>
        <v>10</v>
      </c>
      <c r="BC13" s="150">
        <f t="shared" si="3"/>
        <v>48</v>
      </c>
    </row>
    <row r="14" spans="1:55" ht="18" customHeight="1" x14ac:dyDescent="0.2">
      <c r="A14" s="544"/>
      <c r="B14" s="543"/>
      <c r="C14" s="150"/>
      <c r="D14" s="356"/>
      <c r="E14" s="816"/>
      <c r="F14" s="357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</row>
    <row r="15" spans="1:55" ht="18" customHeight="1" x14ac:dyDescent="0.2">
      <c r="A15" s="544" t="s">
        <v>1</v>
      </c>
      <c r="B15" s="543" t="s">
        <v>314</v>
      </c>
      <c r="C15" s="150">
        <v>50</v>
      </c>
      <c r="D15" s="355">
        <v>0</v>
      </c>
      <c r="E15" s="816"/>
      <c r="F15" s="355">
        <v>0</v>
      </c>
      <c r="G15" s="357">
        <v>5231</v>
      </c>
      <c r="H15" s="357">
        <v>5183</v>
      </c>
      <c r="I15" s="357">
        <v>10414</v>
      </c>
      <c r="J15" s="357">
        <v>5005</v>
      </c>
      <c r="K15" s="357">
        <v>4805</v>
      </c>
      <c r="L15" s="357">
        <v>9810</v>
      </c>
      <c r="M15" s="357">
        <v>4888</v>
      </c>
      <c r="N15" s="357">
        <v>4982</v>
      </c>
      <c r="O15" s="357">
        <v>9870</v>
      </c>
      <c r="P15" s="148">
        <v>0</v>
      </c>
      <c r="Q15" s="148">
        <v>0</v>
      </c>
      <c r="R15" s="148">
        <v>0</v>
      </c>
      <c r="S15" s="150">
        <f>+G15+J15+M15</f>
        <v>15124</v>
      </c>
      <c r="T15" s="150">
        <f>+H15+K15+N15</f>
        <v>14970</v>
      </c>
      <c r="U15" s="150">
        <f>+S15+T15</f>
        <v>30094</v>
      </c>
      <c r="V15" s="357">
        <v>47</v>
      </c>
      <c r="W15" s="357">
        <v>15</v>
      </c>
      <c r="X15" s="357">
        <v>65</v>
      </c>
      <c r="Y15" s="357">
        <v>22</v>
      </c>
      <c r="Z15" s="357">
        <v>1</v>
      </c>
      <c r="AA15" s="357">
        <v>1552</v>
      </c>
      <c r="AB15" s="357">
        <v>16</v>
      </c>
      <c r="AC15" s="357">
        <v>50</v>
      </c>
      <c r="AD15" s="357">
        <v>0</v>
      </c>
      <c r="AE15" s="148">
        <v>0</v>
      </c>
      <c r="AF15" s="357">
        <v>260</v>
      </c>
      <c r="AG15" s="357">
        <v>1529</v>
      </c>
      <c r="AH15" s="357">
        <v>499</v>
      </c>
      <c r="AI15" s="150">
        <v>2028</v>
      </c>
      <c r="AJ15" s="357">
        <v>279</v>
      </c>
      <c r="AK15" s="357">
        <v>14</v>
      </c>
      <c r="AL15" s="357">
        <v>9</v>
      </c>
      <c r="AM15" s="357">
        <v>19</v>
      </c>
      <c r="AN15" s="357">
        <v>79</v>
      </c>
      <c r="AO15" s="150">
        <v>400</v>
      </c>
      <c r="AP15" s="357">
        <v>49</v>
      </c>
      <c r="AQ15" s="357">
        <v>152</v>
      </c>
      <c r="AR15" s="357">
        <v>30</v>
      </c>
      <c r="AS15" s="357">
        <v>46</v>
      </c>
      <c r="AT15" s="357">
        <v>49</v>
      </c>
      <c r="AU15" s="357">
        <v>98</v>
      </c>
      <c r="AV15" s="151">
        <v>1</v>
      </c>
      <c r="AW15" s="148">
        <v>35</v>
      </c>
      <c r="AX15" s="148">
        <v>0</v>
      </c>
      <c r="AY15" s="357">
        <v>7</v>
      </c>
      <c r="AZ15" s="357">
        <v>4</v>
      </c>
      <c r="BA15" s="357">
        <v>4</v>
      </c>
      <c r="BB15" s="151">
        <v>2</v>
      </c>
      <c r="BC15" s="357">
        <v>2</v>
      </c>
    </row>
    <row r="16" spans="1:55" ht="18" customHeight="1" x14ac:dyDescent="0.2">
      <c r="A16" s="354"/>
      <c r="B16" s="352"/>
      <c r="C16" s="358"/>
      <c r="D16" s="359"/>
      <c r="E16" s="817"/>
      <c r="F16" s="360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</row>
    <row r="17" spans="1:55" ht="18" customHeight="1" x14ac:dyDescent="0.2">
      <c r="A17" s="276"/>
      <c r="B17" s="275"/>
      <c r="C17" s="348"/>
      <c r="D17" s="362"/>
      <c r="E17" s="815"/>
      <c r="F17" s="494"/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495"/>
      <c r="R17" s="495"/>
      <c r="S17" s="495"/>
      <c r="T17" s="496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5"/>
      <c r="AG17" s="495"/>
      <c r="AH17" s="495"/>
      <c r="AI17" s="495"/>
      <c r="AJ17" s="495"/>
      <c r="AK17" s="495"/>
      <c r="AL17" s="495"/>
      <c r="AM17" s="495"/>
      <c r="AN17" s="495"/>
      <c r="AO17" s="495"/>
      <c r="AP17" s="495"/>
      <c r="AQ17" s="495"/>
      <c r="AR17" s="495"/>
      <c r="AS17" s="495"/>
      <c r="AT17" s="495"/>
      <c r="AU17" s="495"/>
      <c r="AV17" s="495"/>
      <c r="AW17" s="495"/>
      <c r="AX17" s="495"/>
      <c r="AY17" s="495"/>
      <c r="AZ17" s="495"/>
      <c r="BA17" s="495"/>
      <c r="BB17" s="495"/>
      <c r="BC17" s="495"/>
    </row>
    <row r="18" spans="1:55" ht="18" customHeight="1" x14ac:dyDescent="0.2">
      <c r="A18" s="818" t="s">
        <v>315</v>
      </c>
      <c r="B18" s="819"/>
      <c r="C18" s="150">
        <f>C38+C71</f>
        <v>213</v>
      </c>
      <c r="D18" s="355">
        <v>0</v>
      </c>
      <c r="E18" s="816"/>
      <c r="F18" s="150">
        <f t="shared" ref="F18" si="4">F38+F71</f>
        <v>2289</v>
      </c>
      <c r="G18" s="150">
        <f t="shared" ref="G18:BC18" si="5">G38+G71</f>
        <v>13625</v>
      </c>
      <c r="H18" s="150">
        <f t="shared" si="5"/>
        <v>12812</v>
      </c>
      <c r="I18" s="150">
        <f t="shared" si="5"/>
        <v>26437</v>
      </c>
      <c r="J18" s="150">
        <f t="shared" si="5"/>
        <v>12889</v>
      </c>
      <c r="K18" s="150">
        <f t="shared" si="5"/>
        <v>12638</v>
      </c>
      <c r="L18" s="150">
        <f t="shared" si="5"/>
        <v>25527</v>
      </c>
      <c r="M18" s="150">
        <f t="shared" si="5"/>
        <v>13200</v>
      </c>
      <c r="N18" s="150">
        <f t="shared" si="5"/>
        <v>13035</v>
      </c>
      <c r="O18" s="150">
        <f t="shared" si="5"/>
        <v>26235</v>
      </c>
      <c r="P18" s="150">
        <f t="shared" si="5"/>
        <v>0</v>
      </c>
      <c r="Q18" s="150">
        <f t="shared" si="5"/>
        <v>0</v>
      </c>
      <c r="R18" s="150">
        <f t="shared" si="5"/>
        <v>0</v>
      </c>
      <c r="S18" s="150">
        <f t="shared" si="5"/>
        <v>39714</v>
      </c>
      <c r="T18" s="149">
        <f t="shared" si="5"/>
        <v>38485</v>
      </c>
      <c r="U18" s="150">
        <f t="shared" si="5"/>
        <v>78199</v>
      </c>
      <c r="V18" s="150">
        <f t="shared" si="5"/>
        <v>213</v>
      </c>
      <c r="W18" s="150">
        <f t="shared" si="5"/>
        <v>31</v>
      </c>
      <c r="X18" s="150">
        <f t="shared" si="5"/>
        <v>260</v>
      </c>
      <c r="Y18" s="150">
        <f t="shared" si="5"/>
        <v>56</v>
      </c>
      <c r="Z18" s="150">
        <f t="shared" si="5"/>
        <v>0</v>
      </c>
      <c r="AA18" s="150">
        <f t="shared" si="5"/>
        <v>6378</v>
      </c>
      <c r="AB18" s="150">
        <f>AB38+AB71</f>
        <v>7</v>
      </c>
      <c r="AC18" s="150">
        <f t="shared" si="5"/>
        <v>255</v>
      </c>
      <c r="AD18" s="150">
        <f>AD38+AD71</f>
        <v>0</v>
      </c>
      <c r="AE18" s="150">
        <f t="shared" si="5"/>
        <v>0</v>
      </c>
      <c r="AF18" s="150">
        <f t="shared" si="5"/>
        <v>26</v>
      </c>
      <c r="AG18" s="150">
        <f t="shared" si="5"/>
        <v>5596</v>
      </c>
      <c r="AH18" s="150">
        <f t="shared" si="5"/>
        <v>1630</v>
      </c>
      <c r="AI18" s="150">
        <f t="shared" si="5"/>
        <v>7226</v>
      </c>
      <c r="AJ18" s="150">
        <f t="shared" si="5"/>
        <v>813</v>
      </c>
      <c r="AK18" s="150">
        <f t="shared" si="5"/>
        <v>2</v>
      </c>
      <c r="AL18" s="150">
        <f t="shared" si="5"/>
        <v>6</v>
      </c>
      <c r="AM18" s="150">
        <f t="shared" si="5"/>
        <v>438</v>
      </c>
      <c r="AN18" s="150">
        <f t="shared" si="5"/>
        <v>133</v>
      </c>
      <c r="AO18" s="150">
        <f t="shared" si="5"/>
        <v>1392</v>
      </c>
      <c r="AP18" s="150">
        <f t="shared" si="5"/>
        <v>251</v>
      </c>
      <c r="AQ18" s="150">
        <f t="shared" si="5"/>
        <v>512</v>
      </c>
      <c r="AR18" s="150">
        <f t="shared" si="5"/>
        <v>246</v>
      </c>
      <c r="AS18" s="150">
        <f t="shared" si="5"/>
        <v>252</v>
      </c>
      <c r="AT18" s="150">
        <f t="shared" si="5"/>
        <v>252</v>
      </c>
      <c r="AU18" s="150">
        <f t="shared" si="5"/>
        <v>167</v>
      </c>
      <c r="AV18" s="150">
        <f t="shared" si="5"/>
        <v>23</v>
      </c>
      <c r="AW18" s="150">
        <f t="shared" si="5"/>
        <v>111</v>
      </c>
      <c r="AX18" s="150">
        <f t="shared" si="5"/>
        <v>105</v>
      </c>
      <c r="AY18" s="150">
        <f t="shared" si="5"/>
        <v>26</v>
      </c>
      <c r="AZ18" s="150">
        <f t="shared" si="5"/>
        <v>56</v>
      </c>
      <c r="BA18" s="150">
        <f>BA38+BA71</f>
        <v>1</v>
      </c>
      <c r="BB18" s="150">
        <f t="shared" si="5"/>
        <v>10</v>
      </c>
      <c r="BC18" s="150">
        <f t="shared" si="5"/>
        <v>48</v>
      </c>
    </row>
    <row r="19" spans="1:55" ht="18" customHeight="1" x14ac:dyDescent="0.2">
      <c r="A19" s="287"/>
      <c r="B19" s="288"/>
      <c r="C19" s="150"/>
      <c r="D19" s="356"/>
      <c r="E19" s="816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49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</row>
    <row r="20" spans="1:55" ht="18" customHeight="1" x14ac:dyDescent="0.2">
      <c r="A20" s="818" t="s">
        <v>316</v>
      </c>
      <c r="B20" s="819"/>
      <c r="C20" s="150">
        <f>C57+C83</f>
        <v>9</v>
      </c>
      <c r="D20" s="355">
        <v>0</v>
      </c>
      <c r="E20" s="816"/>
      <c r="F20" s="150">
        <f t="shared" ref="F20" si="6">F53+F81</f>
        <v>221</v>
      </c>
      <c r="G20" s="150">
        <f t="shared" ref="G20:BC20" si="7">G53+G81</f>
        <v>559</v>
      </c>
      <c r="H20" s="150">
        <f t="shared" si="7"/>
        <v>552</v>
      </c>
      <c r="I20" s="150">
        <f t="shared" si="7"/>
        <v>1111</v>
      </c>
      <c r="J20" s="150">
        <f t="shared" si="7"/>
        <v>502</v>
      </c>
      <c r="K20" s="150">
        <f t="shared" si="7"/>
        <v>480</v>
      </c>
      <c r="L20" s="150">
        <f t="shared" si="7"/>
        <v>982</v>
      </c>
      <c r="M20" s="150">
        <f t="shared" si="7"/>
        <v>543</v>
      </c>
      <c r="N20" s="150">
        <f t="shared" si="7"/>
        <v>381</v>
      </c>
      <c r="O20" s="150">
        <f t="shared" si="7"/>
        <v>924</v>
      </c>
      <c r="P20" s="150">
        <f t="shared" si="7"/>
        <v>337</v>
      </c>
      <c r="Q20" s="150">
        <f t="shared" si="7"/>
        <v>218</v>
      </c>
      <c r="R20" s="150">
        <f t="shared" si="7"/>
        <v>555</v>
      </c>
      <c r="S20" s="150">
        <f t="shared" si="7"/>
        <v>1941</v>
      </c>
      <c r="T20" s="149">
        <f t="shared" si="7"/>
        <v>1631</v>
      </c>
      <c r="U20" s="150">
        <f t="shared" si="7"/>
        <v>3572</v>
      </c>
      <c r="V20" s="150">
        <f t="shared" si="7"/>
        <v>9</v>
      </c>
      <c r="W20" s="150">
        <f t="shared" si="7"/>
        <v>1</v>
      </c>
      <c r="X20" s="150">
        <f t="shared" si="7"/>
        <v>43</v>
      </c>
      <c r="Y20" s="150">
        <f t="shared" si="7"/>
        <v>0</v>
      </c>
      <c r="Z20" s="150">
        <f t="shared" si="7"/>
        <v>0</v>
      </c>
      <c r="AA20" s="150">
        <f t="shared" si="7"/>
        <v>503</v>
      </c>
      <c r="AB20" s="150">
        <f>AB53+AB81</f>
        <v>1</v>
      </c>
      <c r="AC20" s="150">
        <f t="shared" si="7"/>
        <v>40</v>
      </c>
      <c r="AD20" s="150">
        <f>AD53+AD81</f>
        <v>0</v>
      </c>
      <c r="AE20" s="150">
        <f t="shared" si="7"/>
        <v>0</v>
      </c>
      <c r="AF20" s="150">
        <f t="shared" si="7"/>
        <v>2</v>
      </c>
      <c r="AG20" s="150">
        <f t="shared" si="7"/>
        <v>465</v>
      </c>
      <c r="AH20" s="150">
        <f t="shared" si="7"/>
        <v>134</v>
      </c>
      <c r="AI20" s="150">
        <f t="shared" si="7"/>
        <v>599</v>
      </c>
      <c r="AJ20" s="150">
        <f t="shared" si="7"/>
        <v>57</v>
      </c>
      <c r="AK20" s="150">
        <f t="shared" si="7"/>
        <v>0</v>
      </c>
      <c r="AL20" s="150">
        <f t="shared" si="7"/>
        <v>6</v>
      </c>
      <c r="AM20" s="150">
        <f t="shared" si="7"/>
        <v>24</v>
      </c>
      <c r="AN20" s="150">
        <f t="shared" si="7"/>
        <v>15</v>
      </c>
      <c r="AO20" s="150">
        <f t="shared" si="7"/>
        <v>102</v>
      </c>
      <c r="AP20" s="150">
        <f t="shared" si="7"/>
        <v>10</v>
      </c>
      <c r="AQ20" s="150">
        <f t="shared" si="7"/>
        <v>8</v>
      </c>
      <c r="AR20" s="150">
        <f t="shared" si="7"/>
        <v>10</v>
      </c>
      <c r="AS20" s="150">
        <f t="shared" si="7"/>
        <v>10</v>
      </c>
      <c r="AT20" s="150">
        <f t="shared" si="7"/>
        <v>10</v>
      </c>
      <c r="AU20" s="150">
        <f t="shared" si="7"/>
        <v>3</v>
      </c>
      <c r="AV20" s="150">
        <f t="shared" si="7"/>
        <v>4</v>
      </c>
      <c r="AW20" s="150">
        <f t="shared" si="7"/>
        <v>3</v>
      </c>
      <c r="AX20" s="150">
        <f t="shared" si="7"/>
        <v>0</v>
      </c>
      <c r="AY20" s="150">
        <f t="shared" si="7"/>
        <v>0</v>
      </c>
      <c r="AZ20" s="150">
        <f t="shared" si="7"/>
        <v>3</v>
      </c>
      <c r="BA20" s="150">
        <f>BA53+BA81</f>
        <v>0</v>
      </c>
      <c r="BB20" s="150">
        <f t="shared" si="7"/>
        <v>0</v>
      </c>
      <c r="BC20" s="150">
        <f t="shared" si="7"/>
        <v>0</v>
      </c>
    </row>
    <row r="21" spans="1:55" ht="18" customHeight="1" x14ac:dyDescent="0.2">
      <c r="A21" s="352"/>
      <c r="B21" s="285"/>
      <c r="C21" s="358"/>
      <c r="D21" s="359"/>
      <c r="E21" s="817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3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</row>
    <row r="22" spans="1:55" ht="18" customHeight="1" x14ac:dyDescent="0.2">
      <c r="A22" s="497"/>
      <c r="B22" s="490"/>
      <c r="C22" s="491"/>
      <c r="D22" s="498"/>
      <c r="E22" s="499"/>
      <c r="F22" s="495"/>
      <c r="G22" s="495"/>
      <c r="H22" s="495"/>
      <c r="I22" s="495"/>
      <c r="J22" s="495"/>
      <c r="K22" s="495"/>
      <c r="L22" s="495"/>
      <c r="M22" s="495"/>
      <c r="N22" s="495"/>
      <c r="O22" s="495"/>
      <c r="P22" s="495"/>
      <c r="Q22" s="495"/>
      <c r="R22" s="495"/>
      <c r="S22" s="495"/>
      <c r="T22" s="496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5"/>
      <c r="AK22" s="495"/>
      <c r="AL22" s="495"/>
      <c r="AM22" s="495"/>
      <c r="AN22" s="495"/>
      <c r="AO22" s="495"/>
      <c r="AP22" s="495"/>
      <c r="AQ22" s="495"/>
      <c r="AR22" s="495"/>
      <c r="AS22" s="495"/>
      <c r="AT22" s="495"/>
      <c r="AU22" s="495"/>
      <c r="AV22" s="495"/>
      <c r="AW22" s="495"/>
      <c r="AX22" s="495"/>
      <c r="AY22" s="495"/>
      <c r="AZ22" s="495"/>
      <c r="BA22" s="495"/>
      <c r="BB22" s="495"/>
      <c r="BC22" s="495"/>
    </row>
    <row r="23" spans="1:55" ht="18" customHeight="1" x14ac:dyDescent="0.2">
      <c r="A23" s="544"/>
      <c r="B23" s="289" t="s">
        <v>317</v>
      </c>
      <c r="C23" s="150">
        <f>SUM(C25:C31)</f>
        <v>191</v>
      </c>
      <c r="D23" s="355">
        <v>0</v>
      </c>
      <c r="E23" s="364"/>
      <c r="F23" s="150">
        <f t="shared" ref="F23:U23" si="8">SUM(F25:F36)</f>
        <v>2193</v>
      </c>
      <c r="G23" s="150">
        <f t="shared" si="8"/>
        <v>12617</v>
      </c>
      <c r="H23" s="150">
        <f t="shared" si="8"/>
        <v>11398</v>
      </c>
      <c r="I23" s="150">
        <f t="shared" si="8"/>
        <v>24015</v>
      </c>
      <c r="J23" s="150">
        <f t="shared" si="8"/>
        <v>11945</v>
      </c>
      <c r="K23" s="150">
        <f t="shared" si="8"/>
        <v>11161</v>
      </c>
      <c r="L23" s="150">
        <f t="shared" si="8"/>
        <v>23106</v>
      </c>
      <c r="M23" s="150">
        <f t="shared" si="8"/>
        <v>12186</v>
      </c>
      <c r="N23" s="150">
        <f t="shared" si="8"/>
        <v>11477</v>
      </c>
      <c r="O23" s="150">
        <f t="shared" si="8"/>
        <v>23663</v>
      </c>
      <c r="P23" s="150">
        <f t="shared" si="8"/>
        <v>219</v>
      </c>
      <c r="Q23" s="150">
        <f t="shared" si="8"/>
        <v>109</v>
      </c>
      <c r="R23" s="150">
        <f t="shared" si="8"/>
        <v>328</v>
      </c>
      <c r="S23" s="150">
        <f t="shared" si="8"/>
        <v>36967</v>
      </c>
      <c r="T23" s="149">
        <f t="shared" si="8"/>
        <v>34145</v>
      </c>
      <c r="U23" s="150">
        <f t="shared" si="8"/>
        <v>71112</v>
      </c>
      <c r="V23" s="150">
        <f t="shared" ref="V23:BC23" si="9">V38+V53</f>
        <v>191</v>
      </c>
      <c r="W23" s="150">
        <f t="shared" si="9"/>
        <v>28</v>
      </c>
      <c r="X23" s="150">
        <f t="shared" si="9"/>
        <v>269</v>
      </c>
      <c r="Y23" s="150">
        <f t="shared" si="9"/>
        <v>54</v>
      </c>
      <c r="Z23" s="150">
        <f t="shared" si="9"/>
        <v>0</v>
      </c>
      <c r="AA23" s="150">
        <f t="shared" si="9"/>
        <v>5985</v>
      </c>
      <c r="AB23" s="150">
        <f>AB38+AB53</f>
        <v>7</v>
      </c>
      <c r="AC23" s="150">
        <f t="shared" si="9"/>
        <v>262</v>
      </c>
      <c r="AD23" s="150">
        <f>AD38+AD53</f>
        <v>0</v>
      </c>
      <c r="AE23" s="150">
        <f t="shared" si="9"/>
        <v>0</v>
      </c>
      <c r="AF23" s="150">
        <f t="shared" si="9"/>
        <v>17</v>
      </c>
      <c r="AG23" s="150">
        <f t="shared" si="9"/>
        <v>5326</v>
      </c>
      <c r="AH23" s="150">
        <f t="shared" si="9"/>
        <v>1487</v>
      </c>
      <c r="AI23" s="150">
        <f t="shared" si="9"/>
        <v>6813</v>
      </c>
      <c r="AJ23" s="150">
        <f t="shared" si="9"/>
        <v>772</v>
      </c>
      <c r="AK23" s="150">
        <f t="shared" si="9"/>
        <v>2</v>
      </c>
      <c r="AL23" s="150">
        <f t="shared" si="9"/>
        <v>4</v>
      </c>
      <c r="AM23" s="150">
        <f t="shared" si="9"/>
        <v>430</v>
      </c>
      <c r="AN23" s="150">
        <f t="shared" si="9"/>
        <v>106</v>
      </c>
      <c r="AO23" s="150">
        <f t="shared" si="9"/>
        <v>1314</v>
      </c>
      <c r="AP23" s="150">
        <f t="shared" si="9"/>
        <v>223</v>
      </c>
      <c r="AQ23" s="150">
        <f t="shared" si="9"/>
        <v>464</v>
      </c>
      <c r="AR23" s="150">
        <f t="shared" si="9"/>
        <v>217</v>
      </c>
      <c r="AS23" s="150">
        <f t="shared" si="9"/>
        <v>223</v>
      </c>
      <c r="AT23" s="150">
        <f t="shared" si="9"/>
        <v>223</v>
      </c>
      <c r="AU23" s="150">
        <f t="shared" si="9"/>
        <v>156</v>
      </c>
      <c r="AV23" s="150">
        <f t="shared" si="9"/>
        <v>14</v>
      </c>
      <c r="AW23" s="150">
        <f t="shared" si="9"/>
        <v>100</v>
      </c>
      <c r="AX23" s="150">
        <f t="shared" si="9"/>
        <v>97</v>
      </c>
      <c r="AY23" s="150">
        <f t="shared" si="9"/>
        <v>21</v>
      </c>
      <c r="AZ23" s="150">
        <f t="shared" si="9"/>
        <v>46</v>
      </c>
      <c r="BA23" s="150">
        <f>BA38+BA53</f>
        <v>0</v>
      </c>
      <c r="BB23" s="150">
        <f t="shared" si="9"/>
        <v>9</v>
      </c>
      <c r="BC23" s="150">
        <f t="shared" si="9"/>
        <v>39</v>
      </c>
    </row>
    <row r="24" spans="1:55" ht="18" customHeight="1" x14ac:dyDescent="0.2">
      <c r="A24" s="544"/>
      <c r="B24" s="277"/>
      <c r="C24" s="348"/>
      <c r="D24" s="362"/>
      <c r="E24" s="349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65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8"/>
      <c r="AM24" s="348"/>
      <c r="AN24" s="348"/>
      <c r="AO24" s="348"/>
      <c r="AP24" s="348"/>
      <c r="AQ24" s="348"/>
      <c r="AR24" s="348"/>
      <c r="AS24" s="348"/>
      <c r="AT24" s="348"/>
      <c r="AU24" s="348"/>
      <c r="AV24" s="348"/>
      <c r="AW24" s="348"/>
      <c r="AX24" s="348"/>
      <c r="AY24" s="348"/>
      <c r="AZ24" s="348"/>
      <c r="BA24" s="348"/>
      <c r="BB24" s="348"/>
      <c r="BC24" s="348"/>
    </row>
    <row r="25" spans="1:55" ht="18" customHeight="1" x14ac:dyDescent="0.2">
      <c r="A25" s="544"/>
      <c r="B25" s="290" t="s">
        <v>318</v>
      </c>
      <c r="C25" s="305">
        <v>159</v>
      </c>
      <c r="D25" s="355">
        <v>0</v>
      </c>
      <c r="E25" s="349" t="s">
        <v>319</v>
      </c>
      <c r="F25" s="348">
        <v>1462</v>
      </c>
      <c r="G25" s="348">
        <v>8276</v>
      </c>
      <c r="H25" s="348">
        <v>8105</v>
      </c>
      <c r="I25" s="348">
        <v>16381</v>
      </c>
      <c r="J25" s="348">
        <v>8017</v>
      </c>
      <c r="K25" s="348">
        <v>7992</v>
      </c>
      <c r="L25" s="348">
        <v>16009</v>
      </c>
      <c r="M25" s="348">
        <v>8074</v>
      </c>
      <c r="N25" s="348">
        <v>8278</v>
      </c>
      <c r="O25" s="348">
        <v>16352</v>
      </c>
      <c r="P25" s="348">
        <v>128</v>
      </c>
      <c r="Q25" s="348">
        <v>88</v>
      </c>
      <c r="R25" s="348">
        <v>216</v>
      </c>
      <c r="S25" s="348">
        <f t="shared" ref="S25:U25" si="10">S40+S55</f>
        <v>24495</v>
      </c>
      <c r="T25" s="365">
        <f t="shared" si="10"/>
        <v>24463</v>
      </c>
      <c r="U25" s="348">
        <f t="shared" si="10"/>
        <v>48958</v>
      </c>
      <c r="V25" s="150"/>
      <c r="W25" s="150"/>
      <c r="X25" s="150"/>
      <c r="Y25" s="148"/>
      <c r="Z25" s="148"/>
      <c r="AA25" s="150"/>
      <c r="AB25" s="150"/>
      <c r="AC25" s="150"/>
      <c r="AD25" s="150"/>
      <c r="AE25" s="148"/>
      <c r="AF25" s="150"/>
      <c r="AG25" s="150"/>
      <c r="AH25" s="150"/>
      <c r="AI25" s="150"/>
      <c r="AJ25" s="348"/>
      <c r="AK25" s="348"/>
      <c r="AL25" s="348"/>
      <c r="AM25" s="348"/>
      <c r="AN25" s="348"/>
      <c r="AO25" s="348"/>
      <c r="AP25" s="348"/>
      <c r="AQ25" s="348"/>
      <c r="AR25" s="348"/>
      <c r="AS25" s="348"/>
      <c r="AT25" s="348"/>
      <c r="AU25" s="348"/>
      <c r="AV25" s="348"/>
      <c r="AW25" s="348"/>
      <c r="AX25" s="348"/>
      <c r="AY25" s="348"/>
      <c r="AZ25" s="348"/>
      <c r="BA25" s="348"/>
      <c r="BB25" s="348"/>
      <c r="BC25" s="348"/>
    </row>
    <row r="26" spans="1:55" ht="18" customHeight="1" x14ac:dyDescent="0.2">
      <c r="A26" s="544"/>
      <c r="B26" s="290" t="s">
        <v>320</v>
      </c>
      <c r="C26" s="305"/>
      <c r="D26" s="362"/>
      <c r="E26" s="349" t="s">
        <v>321</v>
      </c>
      <c r="F26" s="348">
        <v>99</v>
      </c>
      <c r="G26" s="348">
        <v>498</v>
      </c>
      <c r="H26" s="348">
        <v>388</v>
      </c>
      <c r="I26" s="348">
        <v>886</v>
      </c>
      <c r="J26" s="348">
        <v>462</v>
      </c>
      <c r="K26" s="348">
        <v>378</v>
      </c>
      <c r="L26" s="348">
        <v>840</v>
      </c>
      <c r="M26" s="348">
        <v>480</v>
      </c>
      <c r="N26" s="348">
        <v>352</v>
      </c>
      <c r="O26" s="348">
        <v>832</v>
      </c>
      <c r="P26" s="348">
        <v>0</v>
      </c>
      <c r="Q26" s="348">
        <v>0</v>
      </c>
      <c r="R26" s="348">
        <v>0</v>
      </c>
      <c r="S26" s="348">
        <f t="shared" ref="S26:U26" si="11">S41</f>
        <v>1440</v>
      </c>
      <c r="T26" s="365">
        <f t="shared" si="11"/>
        <v>1118</v>
      </c>
      <c r="U26" s="348">
        <f t="shared" si="11"/>
        <v>2558</v>
      </c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348"/>
      <c r="AM26" s="348"/>
      <c r="AN26" s="348"/>
      <c r="AO26" s="348"/>
      <c r="AP26" s="348"/>
      <c r="AQ26" s="348"/>
      <c r="AR26" s="348"/>
      <c r="AS26" s="348"/>
      <c r="AT26" s="348"/>
      <c r="AU26" s="348"/>
      <c r="AV26" s="348"/>
      <c r="AW26" s="348"/>
      <c r="AX26" s="348"/>
      <c r="AY26" s="348"/>
      <c r="AZ26" s="348"/>
      <c r="BA26" s="348"/>
      <c r="BB26" s="348"/>
      <c r="BC26" s="348"/>
    </row>
    <row r="27" spans="1:55" ht="18" customHeight="1" x14ac:dyDescent="0.2">
      <c r="A27" s="813" t="s">
        <v>322</v>
      </c>
      <c r="B27" s="277"/>
      <c r="C27" s="348"/>
      <c r="D27" s="362"/>
      <c r="E27" s="349" t="s">
        <v>323</v>
      </c>
      <c r="F27" s="348">
        <v>220</v>
      </c>
      <c r="G27" s="348">
        <v>1840</v>
      </c>
      <c r="H27" s="348">
        <v>242</v>
      </c>
      <c r="I27" s="348">
        <v>2082</v>
      </c>
      <c r="J27" s="348">
        <v>1750</v>
      </c>
      <c r="K27" s="348">
        <v>241</v>
      </c>
      <c r="L27" s="348">
        <v>1991</v>
      </c>
      <c r="M27" s="348">
        <v>1857</v>
      </c>
      <c r="N27" s="348">
        <v>202</v>
      </c>
      <c r="O27" s="348">
        <v>2059</v>
      </c>
      <c r="P27" s="348">
        <v>86</v>
      </c>
      <c r="Q27" s="348">
        <v>13</v>
      </c>
      <c r="R27" s="348">
        <v>99</v>
      </c>
      <c r="S27" s="348">
        <f t="shared" ref="S27:U28" si="12">S42+S56</f>
        <v>5533</v>
      </c>
      <c r="T27" s="365">
        <f t="shared" si="12"/>
        <v>698</v>
      </c>
      <c r="U27" s="348">
        <f t="shared" si="12"/>
        <v>6231</v>
      </c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348"/>
      <c r="AP27" s="348"/>
      <c r="AQ27" s="348"/>
      <c r="AR27" s="348"/>
      <c r="AS27" s="348"/>
      <c r="AT27" s="348"/>
      <c r="AU27" s="348"/>
      <c r="AV27" s="348"/>
      <c r="AW27" s="348"/>
      <c r="AX27" s="348"/>
      <c r="AY27" s="348"/>
      <c r="AZ27" s="348"/>
      <c r="BA27" s="348"/>
      <c r="BB27" s="348"/>
      <c r="BC27" s="348"/>
    </row>
    <row r="28" spans="1:55" ht="18" customHeight="1" x14ac:dyDescent="0.2">
      <c r="A28" s="820"/>
      <c r="B28" s="290" t="s">
        <v>324</v>
      </c>
      <c r="C28" s="348">
        <v>31</v>
      </c>
      <c r="D28" s="355">
        <v>0</v>
      </c>
      <c r="E28" s="349" t="s">
        <v>325</v>
      </c>
      <c r="F28" s="348">
        <v>182</v>
      </c>
      <c r="G28" s="348">
        <v>610</v>
      </c>
      <c r="H28" s="348">
        <v>1276</v>
      </c>
      <c r="I28" s="348">
        <v>1886</v>
      </c>
      <c r="J28" s="348">
        <v>532</v>
      </c>
      <c r="K28" s="348">
        <v>1276</v>
      </c>
      <c r="L28" s="348">
        <v>1808</v>
      </c>
      <c r="M28" s="348">
        <v>583</v>
      </c>
      <c r="N28" s="348">
        <v>1316</v>
      </c>
      <c r="O28" s="348">
        <v>1899</v>
      </c>
      <c r="P28" s="348">
        <v>5</v>
      </c>
      <c r="Q28" s="348">
        <v>8</v>
      </c>
      <c r="R28" s="348">
        <v>13</v>
      </c>
      <c r="S28" s="348">
        <f t="shared" si="12"/>
        <v>1730</v>
      </c>
      <c r="T28" s="365">
        <f t="shared" si="12"/>
        <v>3876</v>
      </c>
      <c r="U28" s="348">
        <f t="shared" si="12"/>
        <v>5606</v>
      </c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48"/>
      <c r="AM28" s="348"/>
      <c r="AN28" s="348"/>
      <c r="AO28" s="348"/>
      <c r="AP28" s="348"/>
      <c r="AQ28" s="348"/>
      <c r="AR28" s="348"/>
      <c r="AS28" s="348"/>
      <c r="AT28" s="348"/>
      <c r="AU28" s="348"/>
      <c r="AV28" s="348"/>
      <c r="AW28" s="348"/>
      <c r="AX28" s="348"/>
      <c r="AY28" s="348"/>
      <c r="AZ28" s="348"/>
      <c r="BA28" s="348"/>
      <c r="BB28" s="348"/>
      <c r="BC28" s="348"/>
    </row>
    <row r="29" spans="1:55" ht="18" customHeight="1" x14ac:dyDescent="0.2">
      <c r="A29" s="820"/>
      <c r="B29" s="290" t="s">
        <v>326</v>
      </c>
      <c r="C29" s="348"/>
      <c r="D29" s="362"/>
      <c r="E29" s="349" t="s">
        <v>327</v>
      </c>
      <c r="F29" s="350">
        <v>27</v>
      </c>
      <c r="G29" s="350">
        <v>201</v>
      </c>
      <c r="H29" s="350">
        <v>76</v>
      </c>
      <c r="I29" s="350">
        <v>277</v>
      </c>
      <c r="J29" s="350">
        <v>209</v>
      </c>
      <c r="K29" s="350">
        <v>59</v>
      </c>
      <c r="L29" s="350">
        <v>268</v>
      </c>
      <c r="M29" s="350">
        <v>217</v>
      </c>
      <c r="N29" s="350">
        <v>73</v>
      </c>
      <c r="O29" s="350">
        <v>290</v>
      </c>
      <c r="P29" s="350">
        <v>0</v>
      </c>
      <c r="Q29" s="350">
        <v>0</v>
      </c>
      <c r="R29" s="350">
        <v>0</v>
      </c>
      <c r="S29" s="350">
        <f t="shared" ref="S29:U36" si="13">S44</f>
        <v>627</v>
      </c>
      <c r="T29" s="445">
        <f t="shared" si="13"/>
        <v>208</v>
      </c>
      <c r="U29" s="350">
        <f t="shared" si="13"/>
        <v>835</v>
      </c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48"/>
      <c r="AU29" s="348"/>
      <c r="AV29" s="348"/>
      <c r="AW29" s="348"/>
      <c r="AX29" s="348"/>
      <c r="AY29" s="348"/>
      <c r="AZ29" s="348"/>
      <c r="BA29" s="348"/>
      <c r="BB29" s="348"/>
      <c r="BC29" s="348"/>
    </row>
    <row r="30" spans="1:55" ht="18" customHeight="1" x14ac:dyDescent="0.2">
      <c r="A30" s="820"/>
      <c r="B30" s="277"/>
      <c r="C30" s="348"/>
      <c r="D30" s="362"/>
      <c r="E30" s="349" t="s">
        <v>328</v>
      </c>
      <c r="F30" s="351">
        <v>9</v>
      </c>
      <c r="G30" s="351">
        <v>10</v>
      </c>
      <c r="H30" s="351">
        <v>48</v>
      </c>
      <c r="I30" s="351">
        <v>58</v>
      </c>
      <c r="J30" s="351">
        <v>6</v>
      </c>
      <c r="K30" s="351">
        <v>46</v>
      </c>
      <c r="L30" s="351">
        <v>52</v>
      </c>
      <c r="M30" s="351">
        <v>13</v>
      </c>
      <c r="N30" s="351">
        <v>67</v>
      </c>
      <c r="O30" s="351">
        <v>80</v>
      </c>
      <c r="P30" s="351">
        <v>0</v>
      </c>
      <c r="Q30" s="351">
        <v>0</v>
      </c>
      <c r="R30" s="351">
        <v>0</v>
      </c>
      <c r="S30" s="351">
        <f t="shared" si="13"/>
        <v>29</v>
      </c>
      <c r="T30" s="446">
        <f t="shared" si="13"/>
        <v>161</v>
      </c>
      <c r="U30" s="351">
        <f t="shared" si="13"/>
        <v>190</v>
      </c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8"/>
      <c r="AM30" s="348"/>
      <c r="AN30" s="348"/>
      <c r="AO30" s="348"/>
      <c r="AP30" s="348"/>
      <c r="AQ30" s="348"/>
      <c r="AR30" s="348"/>
      <c r="AS30" s="348"/>
      <c r="AT30" s="348"/>
      <c r="AU30" s="348"/>
      <c r="AV30" s="348"/>
      <c r="AW30" s="348"/>
      <c r="AX30" s="348"/>
      <c r="AY30" s="348"/>
      <c r="AZ30" s="348"/>
      <c r="BA30" s="348"/>
      <c r="BB30" s="348"/>
      <c r="BC30" s="348"/>
    </row>
    <row r="31" spans="1:55" ht="18" customHeight="1" x14ac:dyDescent="0.2">
      <c r="A31" s="820"/>
      <c r="B31" s="290" t="s">
        <v>329</v>
      </c>
      <c r="C31" s="348">
        <v>1</v>
      </c>
      <c r="D31" s="355">
        <v>0</v>
      </c>
      <c r="E31" s="349" t="s">
        <v>330</v>
      </c>
      <c r="F31" s="351">
        <v>9</v>
      </c>
      <c r="G31" s="351">
        <v>4</v>
      </c>
      <c r="H31" s="351">
        <v>67</v>
      </c>
      <c r="I31" s="351">
        <v>71</v>
      </c>
      <c r="J31" s="351">
        <v>4</v>
      </c>
      <c r="K31" s="351">
        <v>85</v>
      </c>
      <c r="L31" s="351">
        <v>89</v>
      </c>
      <c r="M31" s="351">
        <v>4</v>
      </c>
      <c r="N31" s="351">
        <v>79</v>
      </c>
      <c r="O31" s="351">
        <v>83</v>
      </c>
      <c r="P31" s="351">
        <v>0</v>
      </c>
      <c r="Q31" s="351">
        <v>0</v>
      </c>
      <c r="R31" s="351">
        <v>0</v>
      </c>
      <c r="S31" s="351">
        <f t="shared" si="13"/>
        <v>12</v>
      </c>
      <c r="T31" s="446">
        <f t="shared" si="13"/>
        <v>231</v>
      </c>
      <c r="U31" s="351">
        <f t="shared" si="13"/>
        <v>243</v>
      </c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  <c r="AU31" s="348"/>
      <c r="AV31" s="348"/>
      <c r="AW31" s="348"/>
      <c r="AX31" s="348"/>
      <c r="AY31" s="348"/>
      <c r="AZ31" s="348"/>
      <c r="BA31" s="348"/>
      <c r="BB31" s="348"/>
      <c r="BC31" s="348"/>
    </row>
    <row r="32" spans="1:55" ht="18" customHeight="1" x14ac:dyDescent="0.2">
      <c r="A32" s="820"/>
      <c r="B32" s="290" t="s">
        <v>331</v>
      </c>
      <c r="C32" s="348"/>
      <c r="D32" s="362"/>
      <c r="E32" s="349" t="s">
        <v>332</v>
      </c>
      <c r="F32" s="351">
        <v>3</v>
      </c>
      <c r="G32" s="351">
        <v>6</v>
      </c>
      <c r="H32" s="351">
        <v>8</v>
      </c>
      <c r="I32" s="351">
        <v>14</v>
      </c>
      <c r="J32" s="351">
        <v>2</v>
      </c>
      <c r="K32" s="351">
        <v>8</v>
      </c>
      <c r="L32" s="351">
        <v>10</v>
      </c>
      <c r="M32" s="351">
        <v>4</v>
      </c>
      <c r="N32" s="351">
        <v>3</v>
      </c>
      <c r="O32" s="351">
        <v>7</v>
      </c>
      <c r="P32" s="351">
        <v>0</v>
      </c>
      <c r="Q32" s="351">
        <v>0</v>
      </c>
      <c r="R32" s="351">
        <v>0</v>
      </c>
      <c r="S32" s="351">
        <f t="shared" si="13"/>
        <v>12</v>
      </c>
      <c r="T32" s="446">
        <f t="shared" si="13"/>
        <v>19</v>
      </c>
      <c r="U32" s="351">
        <f t="shared" si="13"/>
        <v>31</v>
      </c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8"/>
      <c r="AL32" s="348"/>
      <c r="AM32" s="348"/>
      <c r="AN32" s="348"/>
      <c r="AO32" s="348"/>
      <c r="AP32" s="348"/>
      <c r="AQ32" s="348"/>
      <c r="AR32" s="348"/>
      <c r="AS32" s="348"/>
      <c r="AT32" s="348"/>
      <c r="AU32" s="348"/>
      <c r="AV32" s="348"/>
      <c r="AW32" s="348"/>
      <c r="AX32" s="348"/>
      <c r="AY32" s="348"/>
      <c r="AZ32" s="348"/>
      <c r="BA32" s="348"/>
      <c r="BB32" s="348"/>
      <c r="BC32" s="348"/>
    </row>
    <row r="33" spans="1:55" ht="18" customHeight="1" x14ac:dyDescent="0.2">
      <c r="A33" s="820"/>
      <c r="B33" s="290"/>
      <c r="C33" s="348"/>
      <c r="D33" s="362"/>
      <c r="E33" s="349" t="s">
        <v>333</v>
      </c>
      <c r="F33" s="351">
        <v>20</v>
      </c>
      <c r="G33" s="351">
        <v>184</v>
      </c>
      <c r="H33" s="351">
        <v>135</v>
      </c>
      <c r="I33" s="351">
        <v>319</v>
      </c>
      <c r="J33" s="351">
        <v>141</v>
      </c>
      <c r="K33" s="351">
        <v>100</v>
      </c>
      <c r="L33" s="351">
        <v>241</v>
      </c>
      <c r="M33" s="351">
        <v>137</v>
      </c>
      <c r="N33" s="351">
        <v>98</v>
      </c>
      <c r="O33" s="351">
        <v>235</v>
      </c>
      <c r="P33" s="351">
        <v>0</v>
      </c>
      <c r="Q33" s="351">
        <v>0</v>
      </c>
      <c r="R33" s="351">
        <v>0</v>
      </c>
      <c r="S33" s="351">
        <f t="shared" si="13"/>
        <v>462</v>
      </c>
      <c r="T33" s="446">
        <f t="shared" si="13"/>
        <v>333</v>
      </c>
      <c r="U33" s="351">
        <f t="shared" si="13"/>
        <v>795</v>
      </c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  <c r="AK33" s="348"/>
      <c r="AL33" s="348"/>
      <c r="AM33" s="348"/>
      <c r="AN33" s="348"/>
      <c r="AO33" s="348"/>
      <c r="AP33" s="348"/>
      <c r="AQ33" s="348"/>
      <c r="AR33" s="348"/>
      <c r="AS33" s="348"/>
      <c r="AT33" s="348"/>
      <c r="AU33" s="348"/>
      <c r="AV33" s="348"/>
      <c r="AW33" s="348"/>
      <c r="AX33" s="348"/>
      <c r="AY33" s="348"/>
      <c r="AZ33" s="348"/>
      <c r="BA33" s="348"/>
      <c r="BB33" s="348"/>
      <c r="BC33" s="348"/>
    </row>
    <row r="34" spans="1:55" ht="18" customHeight="1" x14ac:dyDescent="0.2">
      <c r="A34" s="820"/>
      <c r="B34" s="277"/>
      <c r="C34" s="348"/>
      <c r="D34" s="362"/>
      <c r="E34" s="349" t="s">
        <v>334</v>
      </c>
      <c r="F34" s="351">
        <v>6</v>
      </c>
      <c r="G34" s="351">
        <v>60</v>
      </c>
      <c r="H34" s="351">
        <v>20</v>
      </c>
      <c r="I34" s="351">
        <v>80</v>
      </c>
      <c r="J34" s="351">
        <v>36</v>
      </c>
      <c r="K34" s="351">
        <v>15</v>
      </c>
      <c r="L34" s="351">
        <v>51</v>
      </c>
      <c r="M34" s="351">
        <v>40</v>
      </c>
      <c r="N34" s="351">
        <v>33</v>
      </c>
      <c r="O34" s="351">
        <v>73</v>
      </c>
      <c r="P34" s="351">
        <v>0</v>
      </c>
      <c r="Q34" s="351">
        <v>0</v>
      </c>
      <c r="R34" s="351">
        <v>0</v>
      </c>
      <c r="S34" s="351">
        <f t="shared" si="13"/>
        <v>136</v>
      </c>
      <c r="T34" s="446">
        <f t="shared" si="13"/>
        <v>68</v>
      </c>
      <c r="U34" s="351">
        <f t="shared" si="13"/>
        <v>204</v>
      </c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  <c r="AK34" s="348"/>
      <c r="AL34" s="348"/>
      <c r="AM34" s="348"/>
      <c r="AN34" s="348"/>
      <c r="AO34" s="348"/>
      <c r="AP34" s="348"/>
      <c r="AQ34" s="348"/>
      <c r="AR34" s="348"/>
      <c r="AS34" s="348"/>
      <c r="AT34" s="348"/>
      <c r="AU34" s="348"/>
      <c r="AV34" s="348"/>
      <c r="AW34" s="348"/>
      <c r="AX34" s="348"/>
      <c r="AY34" s="348"/>
      <c r="AZ34" s="348"/>
      <c r="BA34" s="348"/>
      <c r="BB34" s="348"/>
      <c r="BC34" s="348"/>
    </row>
    <row r="35" spans="1:55" ht="18" customHeight="1" x14ac:dyDescent="0.2">
      <c r="A35" s="820"/>
      <c r="B35" s="277"/>
      <c r="C35" s="348"/>
      <c r="D35" s="362"/>
      <c r="E35" s="349" t="s">
        <v>576</v>
      </c>
      <c r="F35" s="351">
        <v>9</v>
      </c>
      <c r="G35" s="351">
        <v>30</v>
      </c>
      <c r="H35" s="351">
        <v>87</v>
      </c>
      <c r="I35" s="351">
        <v>117</v>
      </c>
      <c r="J35" s="351">
        <v>33</v>
      </c>
      <c r="K35" s="351">
        <v>81</v>
      </c>
      <c r="L35" s="351">
        <v>114</v>
      </c>
      <c r="M35" s="351">
        <v>28</v>
      </c>
      <c r="N35" s="351">
        <v>82</v>
      </c>
      <c r="O35" s="351">
        <v>110</v>
      </c>
      <c r="P35" s="351">
        <v>0</v>
      </c>
      <c r="Q35" s="351">
        <v>0</v>
      </c>
      <c r="R35" s="351">
        <v>0</v>
      </c>
      <c r="S35" s="351">
        <f t="shared" si="13"/>
        <v>91</v>
      </c>
      <c r="T35" s="446">
        <f t="shared" si="13"/>
        <v>250</v>
      </c>
      <c r="U35" s="351">
        <f t="shared" si="13"/>
        <v>341</v>
      </c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348"/>
      <c r="AU35" s="348"/>
      <c r="AV35" s="348"/>
      <c r="AW35" s="348"/>
      <c r="AX35" s="348"/>
      <c r="AY35" s="348"/>
      <c r="AZ35" s="348"/>
      <c r="BA35" s="348"/>
      <c r="BB35" s="348"/>
      <c r="BC35" s="348"/>
    </row>
    <row r="36" spans="1:55" ht="18" customHeight="1" x14ac:dyDescent="0.2">
      <c r="A36" s="820"/>
      <c r="B36" s="277"/>
      <c r="C36" s="348"/>
      <c r="D36" s="362"/>
      <c r="E36" s="349" t="s">
        <v>335</v>
      </c>
      <c r="F36" s="350">
        <v>147</v>
      </c>
      <c r="G36" s="350">
        <v>898</v>
      </c>
      <c r="H36" s="350">
        <v>946</v>
      </c>
      <c r="I36" s="350">
        <v>1844</v>
      </c>
      <c r="J36" s="350">
        <v>753</v>
      </c>
      <c r="K36" s="350">
        <v>880</v>
      </c>
      <c r="L36" s="350">
        <v>1633</v>
      </c>
      <c r="M36" s="350">
        <v>749</v>
      </c>
      <c r="N36" s="350">
        <v>894</v>
      </c>
      <c r="O36" s="350">
        <v>1643</v>
      </c>
      <c r="P36" s="350">
        <v>0</v>
      </c>
      <c r="Q36" s="350">
        <v>0</v>
      </c>
      <c r="R36" s="350">
        <v>0</v>
      </c>
      <c r="S36" s="350">
        <f t="shared" si="13"/>
        <v>2400</v>
      </c>
      <c r="T36" s="445">
        <f t="shared" si="13"/>
        <v>2720</v>
      </c>
      <c r="U36" s="350">
        <f t="shared" si="13"/>
        <v>5120</v>
      </c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48"/>
      <c r="AO36" s="348"/>
      <c r="AP36" s="348"/>
      <c r="AQ36" s="348"/>
      <c r="AR36" s="348"/>
      <c r="AS36" s="348"/>
      <c r="AT36" s="348"/>
      <c r="AU36" s="348"/>
      <c r="AV36" s="348"/>
      <c r="AW36" s="348"/>
      <c r="AX36" s="348"/>
      <c r="AY36" s="348"/>
      <c r="AZ36" s="348"/>
      <c r="BA36" s="348"/>
      <c r="BB36" s="348"/>
      <c r="BC36" s="348"/>
    </row>
    <row r="37" spans="1:55" ht="18" customHeight="1" x14ac:dyDescent="0.2">
      <c r="A37" s="820"/>
      <c r="B37" s="277"/>
      <c r="C37" s="348"/>
      <c r="D37" s="362"/>
      <c r="E37" s="349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65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  <c r="BB37" s="348"/>
      <c r="BC37" s="348"/>
    </row>
    <row r="38" spans="1:55" ht="18" customHeight="1" x14ac:dyDescent="0.2">
      <c r="A38" s="820"/>
      <c r="B38" s="289" t="s">
        <v>27</v>
      </c>
      <c r="C38" s="150">
        <f>SUM(C40:C42)</f>
        <v>190</v>
      </c>
      <c r="D38" s="355">
        <v>0</v>
      </c>
      <c r="E38" s="364"/>
      <c r="F38" s="150">
        <f t="shared" ref="F38:U38" si="14">SUM(F40:F51)</f>
        <v>2030</v>
      </c>
      <c r="G38" s="150">
        <f t="shared" si="14"/>
        <v>12223</v>
      </c>
      <c r="H38" s="150">
        <f t="shared" si="14"/>
        <v>11079</v>
      </c>
      <c r="I38" s="150">
        <f t="shared" si="14"/>
        <v>23302</v>
      </c>
      <c r="J38" s="150">
        <f t="shared" si="14"/>
        <v>11632</v>
      </c>
      <c r="K38" s="150">
        <f t="shared" si="14"/>
        <v>10905</v>
      </c>
      <c r="L38" s="150">
        <f t="shared" si="14"/>
        <v>22537</v>
      </c>
      <c r="M38" s="150">
        <f t="shared" si="14"/>
        <v>11872</v>
      </c>
      <c r="N38" s="150">
        <f t="shared" si="14"/>
        <v>11269</v>
      </c>
      <c r="O38" s="150">
        <f t="shared" si="14"/>
        <v>23141</v>
      </c>
      <c r="P38" s="150">
        <f t="shared" si="14"/>
        <v>0</v>
      </c>
      <c r="Q38" s="150">
        <f t="shared" si="14"/>
        <v>0</v>
      </c>
      <c r="R38" s="150">
        <f t="shared" si="14"/>
        <v>0</v>
      </c>
      <c r="S38" s="150">
        <f t="shared" si="14"/>
        <v>35727</v>
      </c>
      <c r="T38" s="149">
        <f t="shared" si="14"/>
        <v>33253</v>
      </c>
      <c r="U38" s="150">
        <f t="shared" si="14"/>
        <v>68980</v>
      </c>
      <c r="V38" s="357">
        <v>190</v>
      </c>
      <c r="W38" s="357">
        <v>28</v>
      </c>
      <c r="X38" s="357">
        <v>235</v>
      </c>
      <c r="Y38" s="148">
        <v>54</v>
      </c>
      <c r="Z38" s="148">
        <v>0</v>
      </c>
      <c r="AA38" s="357">
        <v>5625</v>
      </c>
      <c r="AB38" s="357">
        <v>7</v>
      </c>
      <c r="AC38" s="357">
        <v>227</v>
      </c>
      <c r="AD38" s="357">
        <v>0</v>
      </c>
      <c r="AE38" s="148">
        <v>0</v>
      </c>
      <c r="AF38" s="357">
        <v>17</v>
      </c>
      <c r="AG38" s="357">
        <v>4983</v>
      </c>
      <c r="AH38" s="357">
        <v>1400</v>
      </c>
      <c r="AI38" s="150">
        <v>6383</v>
      </c>
      <c r="AJ38" s="357">
        <v>735</v>
      </c>
      <c r="AK38" s="357">
        <v>2</v>
      </c>
      <c r="AL38" s="357">
        <v>2</v>
      </c>
      <c r="AM38" s="357">
        <v>412</v>
      </c>
      <c r="AN38" s="357">
        <v>102</v>
      </c>
      <c r="AO38" s="357">
        <v>1253</v>
      </c>
      <c r="AP38" s="357">
        <v>221</v>
      </c>
      <c r="AQ38" s="357">
        <v>460</v>
      </c>
      <c r="AR38" s="357">
        <v>215</v>
      </c>
      <c r="AS38" s="357">
        <v>221</v>
      </c>
      <c r="AT38" s="357">
        <v>221</v>
      </c>
      <c r="AU38" s="357">
        <v>155</v>
      </c>
      <c r="AV38" s="357">
        <v>14</v>
      </c>
      <c r="AW38" s="357">
        <v>99</v>
      </c>
      <c r="AX38" s="357">
        <v>97</v>
      </c>
      <c r="AY38" s="357">
        <v>21</v>
      </c>
      <c r="AZ38" s="357">
        <v>46</v>
      </c>
      <c r="BA38" s="357">
        <v>0</v>
      </c>
      <c r="BB38" s="357">
        <v>9</v>
      </c>
      <c r="BC38" s="357">
        <v>39</v>
      </c>
    </row>
    <row r="39" spans="1:55" ht="18" customHeight="1" x14ac:dyDescent="0.2">
      <c r="A39" s="820"/>
      <c r="B39" s="277"/>
      <c r="C39" s="348"/>
      <c r="D39" s="362"/>
      <c r="E39" s="349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65"/>
      <c r="U39" s="348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48"/>
      <c r="AJ39" s="350"/>
      <c r="AK39" s="350"/>
      <c r="AL39" s="350"/>
      <c r="AM39" s="350"/>
      <c r="AN39" s="350"/>
      <c r="AO39" s="348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50"/>
      <c r="BA39" s="350"/>
      <c r="BB39" s="350"/>
      <c r="BC39" s="350"/>
    </row>
    <row r="40" spans="1:55" ht="18" customHeight="1" x14ac:dyDescent="0.2">
      <c r="A40" s="820"/>
      <c r="B40" s="290" t="s">
        <v>320</v>
      </c>
      <c r="C40" s="350">
        <v>159</v>
      </c>
      <c r="D40" s="355">
        <v>0</v>
      </c>
      <c r="E40" s="349" t="s">
        <v>319</v>
      </c>
      <c r="F40" s="350">
        <v>1361</v>
      </c>
      <c r="G40" s="350">
        <v>8071</v>
      </c>
      <c r="H40" s="350">
        <v>7917</v>
      </c>
      <c r="I40" s="348">
        <v>15988</v>
      </c>
      <c r="J40" s="350">
        <v>7840</v>
      </c>
      <c r="K40" s="350">
        <v>7832</v>
      </c>
      <c r="L40" s="348">
        <v>15672</v>
      </c>
      <c r="M40" s="350">
        <v>7934</v>
      </c>
      <c r="N40" s="350">
        <v>8147</v>
      </c>
      <c r="O40" s="348">
        <v>16081</v>
      </c>
      <c r="P40" s="447">
        <v>0</v>
      </c>
      <c r="Q40" s="325">
        <v>0</v>
      </c>
      <c r="R40" s="321">
        <v>0</v>
      </c>
      <c r="S40" s="350">
        <f>G40+J40++M40</f>
        <v>23845</v>
      </c>
      <c r="T40" s="445">
        <f>H40+K40+N40</f>
        <v>23896</v>
      </c>
      <c r="U40" s="348">
        <f>S40+T40</f>
        <v>47741</v>
      </c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48"/>
      <c r="AJ40" s="350"/>
      <c r="AK40" s="350"/>
      <c r="AL40" s="350"/>
      <c r="AM40" s="350"/>
      <c r="AN40" s="350"/>
      <c r="AO40" s="348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</row>
    <row r="41" spans="1:55" ht="18" customHeight="1" x14ac:dyDescent="0.2">
      <c r="A41" s="820"/>
      <c r="B41" s="290"/>
      <c r="C41" s="350"/>
      <c r="D41" s="362"/>
      <c r="E41" s="349" t="s">
        <v>321</v>
      </c>
      <c r="F41" s="350">
        <v>99</v>
      </c>
      <c r="G41" s="350">
        <v>498</v>
      </c>
      <c r="H41" s="348">
        <v>388</v>
      </c>
      <c r="I41" s="348">
        <v>886</v>
      </c>
      <c r="J41" s="350">
        <v>462</v>
      </c>
      <c r="K41" s="350">
        <v>378</v>
      </c>
      <c r="L41" s="348">
        <v>840</v>
      </c>
      <c r="M41" s="348">
        <v>480</v>
      </c>
      <c r="N41" s="350">
        <v>352</v>
      </c>
      <c r="O41" s="350">
        <v>832</v>
      </c>
      <c r="P41" s="447">
        <v>0</v>
      </c>
      <c r="Q41" s="325">
        <v>0</v>
      </c>
      <c r="R41" s="321">
        <v>0</v>
      </c>
      <c r="S41" s="350">
        <f t="shared" ref="S41:S51" si="15">G41+J41++M41</f>
        <v>1440</v>
      </c>
      <c r="T41" s="445">
        <f t="shared" ref="T41:T51" si="16">H41+K41+N41</f>
        <v>1118</v>
      </c>
      <c r="U41" s="348">
        <f t="shared" ref="U41:U51" si="17">S41+T41</f>
        <v>2558</v>
      </c>
      <c r="V41" s="350"/>
      <c r="W41" s="350"/>
      <c r="X41" s="350"/>
      <c r="Y41" s="350"/>
      <c r="Z41" s="350"/>
      <c r="AA41" s="350"/>
      <c r="AB41" s="350"/>
      <c r="AC41" s="350"/>
      <c r="AD41" s="350"/>
      <c r="AE41" s="350"/>
      <c r="AF41" s="350"/>
      <c r="AG41" s="350"/>
      <c r="AH41" s="350"/>
      <c r="AI41" s="348"/>
      <c r="AJ41" s="350"/>
      <c r="AK41" s="350"/>
      <c r="AL41" s="350"/>
      <c r="AM41" s="350"/>
      <c r="AN41" s="350"/>
      <c r="AO41" s="348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50"/>
      <c r="BA41" s="350"/>
      <c r="BB41" s="350"/>
      <c r="BC41" s="350"/>
    </row>
    <row r="42" spans="1:55" ht="18" customHeight="1" x14ac:dyDescent="0.2">
      <c r="A42" s="820"/>
      <c r="B42" s="290" t="s">
        <v>336</v>
      </c>
      <c r="C42" s="350">
        <v>31</v>
      </c>
      <c r="D42" s="355">
        <v>0</v>
      </c>
      <c r="E42" s="349" t="s">
        <v>323</v>
      </c>
      <c r="F42" s="350">
        <v>174</v>
      </c>
      <c r="G42" s="350">
        <v>1731</v>
      </c>
      <c r="H42" s="348">
        <v>226</v>
      </c>
      <c r="I42" s="350">
        <v>1957</v>
      </c>
      <c r="J42" s="348">
        <v>1678</v>
      </c>
      <c r="K42" s="350">
        <v>231</v>
      </c>
      <c r="L42" s="348">
        <v>1909</v>
      </c>
      <c r="M42" s="350">
        <v>1754</v>
      </c>
      <c r="N42" s="348">
        <v>190</v>
      </c>
      <c r="O42" s="350">
        <v>1944</v>
      </c>
      <c r="P42" s="447">
        <v>0</v>
      </c>
      <c r="Q42" s="325">
        <v>0</v>
      </c>
      <c r="R42" s="321">
        <v>0</v>
      </c>
      <c r="S42" s="350">
        <f t="shared" si="15"/>
        <v>5163</v>
      </c>
      <c r="T42" s="445">
        <f t="shared" si="16"/>
        <v>647</v>
      </c>
      <c r="U42" s="348">
        <f t="shared" si="17"/>
        <v>5810</v>
      </c>
      <c r="V42" s="350"/>
      <c r="W42" s="350"/>
      <c r="X42" s="350"/>
      <c r="Y42" s="350"/>
      <c r="Z42" s="350"/>
      <c r="AA42" s="350"/>
      <c r="AB42" s="350"/>
      <c r="AC42" s="350"/>
      <c r="AD42" s="350"/>
      <c r="AE42" s="350"/>
      <c r="AF42" s="350"/>
      <c r="AG42" s="350"/>
      <c r="AH42" s="350"/>
      <c r="AI42" s="348"/>
      <c r="AJ42" s="350"/>
      <c r="AK42" s="350"/>
      <c r="AL42" s="350"/>
      <c r="AM42" s="350"/>
      <c r="AN42" s="350"/>
      <c r="AO42" s="348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</row>
    <row r="43" spans="1:55" ht="18" customHeight="1" x14ac:dyDescent="0.2">
      <c r="A43" s="820"/>
      <c r="B43" s="290" t="s">
        <v>331</v>
      </c>
      <c r="C43" s="293"/>
      <c r="D43" s="362"/>
      <c r="E43" s="349" t="s">
        <v>325</v>
      </c>
      <c r="F43" s="350">
        <v>166</v>
      </c>
      <c r="G43" s="350">
        <v>530</v>
      </c>
      <c r="H43" s="350">
        <v>1161</v>
      </c>
      <c r="I43" s="348">
        <v>1691</v>
      </c>
      <c r="J43" s="350">
        <v>468</v>
      </c>
      <c r="K43" s="350">
        <v>1190</v>
      </c>
      <c r="L43" s="348">
        <v>1658</v>
      </c>
      <c r="M43" s="350">
        <v>512</v>
      </c>
      <c r="N43" s="350">
        <v>1251</v>
      </c>
      <c r="O43" s="348">
        <v>1763</v>
      </c>
      <c r="P43" s="447">
        <v>0</v>
      </c>
      <c r="Q43" s="325">
        <v>0</v>
      </c>
      <c r="R43" s="321">
        <v>0</v>
      </c>
      <c r="S43" s="350">
        <f t="shared" si="15"/>
        <v>1510</v>
      </c>
      <c r="T43" s="445">
        <f t="shared" si="16"/>
        <v>3602</v>
      </c>
      <c r="U43" s="348">
        <f t="shared" si="17"/>
        <v>5112</v>
      </c>
      <c r="V43" s="350"/>
      <c r="W43" s="350"/>
      <c r="X43" s="350"/>
      <c r="Y43" s="350"/>
      <c r="Z43" s="350"/>
      <c r="AA43" s="350"/>
      <c r="AB43" s="350"/>
      <c r="AC43" s="350"/>
      <c r="AD43" s="350"/>
      <c r="AE43" s="350"/>
      <c r="AF43" s="350"/>
      <c r="AG43" s="350"/>
      <c r="AH43" s="350"/>
      <c r="AI43" s="348"/>
      <c r="AJ43" s="350"/>
      <c r="AK43" s="350"/>
      <c r="AL43" s="350"/>
      <c r="AM43" s="350"/>
      <c r="AN43" s="350"/>
      <c r="AO43" s="348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50"/>
      <c r="BA43" s="350"/>
      <c r="BB43" s="350"/>
      <c r="BC43" s="350"/>
    </row>
    <row r="44" spans="1:55" ht="18" customHeight="1" x14ac:dyDescent="0.2">
      <c r="A44" s="820"/>
      <c r="B44" s="290"/>
      <c r="C44" s="293"/>
      <c r="D44" s="362"/>
      <c r="E44" s="349" t="s">
        <v>327</v>
      </c>
      <c r="F44" s="350">
        <v>27</v>
      </c>
      <c r="G44" s="350">
        <v>201</v>
      </c>
      <c r="H44" s="350">
        <v>76</v>
      </c>
      <c r="I44" s="350">
        <v>277</v>
      </c>
      <c r="J44" s="350">
        <v>209</v>
      </c>
      <c r="K44" s="350">
        <v>59</v>
      </c>
      <c r="L44" s="350">
        <v>268</v>
      </c>
      <c r="M44" s="350">
        <v>217</v>
      </c>
      <c r="N44" s="350">
        <v>73</v>
      </c>
      <c r="O44" s="350">
        <v>290</v>
      </c>
      <c r="P44" s="447">
        <v>0</v>
      </c>
      <c r="Q44" s="325">
        <v>0</v>
      </c>
      <c r="R44" s="321">
        <v>0</v>
      </c>
      <c r="S44" s="350">
        <f t="shared" si="15"/>
        <v>627</v>
      </c>
      <c r="T44" s="445">
        <f t="shared" si="16"/>
        <v>208</v>
      </c>
      <c r="U44" s="348">
        <f t="shared" si="17"/>
        <v>835</v>
      </c>
      <c r="V44" s="350"/>
      <c r="W44" s="350"/>
      <c r="X44" s="350"/>
      <c r="Y44" s="350"/>
      <c r="Z44" s="350"/>
      <c r="AA44" s="350"/>
      <c r="AB44" s="350"/>
      <c r="AC44" s="350"/>
      <c r="AD44" s="350"/>
      <c r="AE44" s="350"/>
      <c r="AF44" s="350"/>
      <c r="AG44" s="350"/>
      <c r="AH44" s="350"/>
      <c r="AI44" s="348"/>
      <c r="AJ44" s="350"/>
      <c r="AK44" s="350"/>
      <c r="AL44" s="350"/>
      <c r="AM44" s="350"/>
      <c r="AN44" s="350"/>
      <c r="AO44" s="348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</row>
    <row r="45" spans="1:55" ht="18" customHeight="1" x14ac:dyDescent="0.2">
      <c r="A45" s="820"/>
      <c r="B45" s="290"/>
      <c r="C45" s="293"/>
      <c r="D45" s="362"/>
      <c r="E45" s="349" t="s">
        <v>328</v>
      </c>
      <c r="F45" s="351">
        <v>9</v>
      </c>
      <c r="G45" s="350">
        <v>10</v>
      </c>
      <c r="H45" s="350">
        <v>48</v>
      </c>
      <c r="I45" s="350">
        <v>58</v>
      </c>
      <c r="J45" s="350">
        <v>6</v>
      </c>
      <c r="K45" s="350">
        <v>46</v>
      </c>
      <c r="L45" s="350">
        <v>52</v>
      </c>
      <c r="M45" s="350">
        <v>13</v>
      </c>
      <c r="N45" s="350">
        <v>67</v>
      </c>
      <c r="O45" s="350">
        <v>80</v>
      </c>
      <c r="P45" s="447">
        <v>0</v>
      </c>
      <c r="Q45" s="325">
        <v>0</v>
      </c>
      <c r="R45" s="321">
        <v>0</v>
      </c>
      <c r="S45" s="350">
        <f t="shared" si="15"/>
        <v>29</v>
      </c>
      <c r="T45" s="445">
        <f t="shared" si="16"/>
        <v>161</v>
      </c>
      <c r="U45" s="348">
        <f t="shared" si="17"/>
        <v>190</v>
      </c>
      <c r="V45" s="350"/>
      <c r="W45" s="350"/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48"/>
      <c r="AJ45" s="350"/>
      <c r="AK45" s="350"/>
      <c r="AL45" s="350"/>
      <c r="AM45" s="350"/>
      <c r="AN45" s="350"/>
      <c r="AO45" s="348"/>
      <c r="AP45" s="350"/>
      <c r="AQ45" s="350"/>
      <c r="AR45" s="350"/>
      <c r="AS45" s="350"/>
      <c r="AT45" s="350"/>
      <c r="AU45" s="350"/>
      <c r="AV45" s="350"/>
      <c r="AW45" s="350"/>
      <c r="AX45" s="350"/>
      <c r="AY45" s="350"/>
      <c r="AZ45" s="350"/>
      <c r="BA45" s="350"/>
      <c r="BB45" s="350"/>
      <c r="BC45" s="350"/>
    </row>
    <row r="46" spans="1:55" ht="18" customHeight="1" x14ac:dyDescent="0.2">
      <c r="A46" s="820"/>
      <c r="B46" s="290"/>
      <c r="C46" s="293"/>
      <c r="D46" s="362"/>
      <c r="E46" s="349" t="s">
        <v>330</v>
      </c>
      <c r="F46" s="351">
        <v>9</v>
      </c>
      <c r="G46" s="350">
        <v>4</v>
      </c>
      <c r="H46" s="350">
        <v>67</v>
      </c>
      <c r="I46" s="350">
        <v>71</v>
      </c>
      <c r="J46" s="350">
        <v>4</v>
      </c>
      <c r="K46" s="350">
        <v>85</v>
      </c>
      <c r="L46" s="350">
        <v>89</v>
      </c>
      <c r="M46" s="350">
        <v>4</v>
      </c>
      <c r="N46" s="350">
        <v>79</v>
      </c>
      <c r="O46" s="350">
        <v>83</v>
      </c>
      <c r="P46" s="447">
        <v>0</v>
      </c>
      <c r="Q46" s="325">
        <v>0</v>
      </c>
      <c r="R46" s="321">
        <v>0</v>
      </c>
      <c r="S46" s="350">
        <f t="shared" si="15"/>
        <v>12</v>
      </c>
      <c r="T46" s="445">
        <f t="shared" si="16"/>
        <v>231</v>
      </c>
      <c r="U46" s="348">
        <f t="shared" si="17"/>
        <v>243</v>
      </c>
      <c r="V46" s="350"/>
      <c r="W46" s="350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0"/>
      <c r="AI46" s="348"/>
      <c r="AJ46" s="350"/>
      <c r="AK46" s="350"/>
      <c r="AL46" s="350"/>
      <c r="AM46" s="350"/>
      <c r="AN46" s="350"/>
      <c r="AO46" s="348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50"/>
      <c r="BA46" s="350"/>
      <c r="BB46" s="350"/>
      <c r="BC46" s="350"/>
    </row>
    <row r="47" spans="1:55" ht="18" customHeight="1" x14ac:dyDescent="0.2">
      <c r="A47" s="820"/>
      <c r="B47" s="290"/>
      <c r="C47" s="293"/>
      <c r="D47" s="362"/>
      <c r="E47" s="349" t="s">
        <v>332</v>
      </c>
      <c r="F47" s="351">
        <v>3</v>
      </c>
      <c r="G47" s="350">
        <v>6</v>
      </c>
      <c r="H47" s="350">
        <v>8</v>
      </c>
      <c r="I47" s="350">
        <v>14</v>
      </c>
      <c r="J47" s="350">
        <v>2</v>
      </c>
      <c r="K47" s="350">
        <v>8</v>
      </c>
      <c r="L47" s="350">
        <v>10</v>
      </c>
      <c r="M47" s="350">
        <v>4</v>
      </c>
      <c r="N47" s="350">
        <v>3</v>
      </c>
      <c r="O47" s="350">
        <v>7</v>
      </c>
      <c r="P47" s="447">
        <v>0</v>
      </c>
      <c r="Q47" s="325">
        <v>0</v>
      </c>
      <c r="R47" s="321">
        <v>0</v>
      </c>
      <c r="S47" s="350">
        <f t="shared" si="15"/>
        <v>12</v>
      </c>
      <c r="T47" s="445">
        <f t="shared" si="16"/>
        <v>19</v>
      </c>
      <c r="U47" s="348">
        <f t="shared" si="17"/>
        <v>31</v>
      </c>
      <c r="V47" s="350"/>
      <c r="W47" s="350"/>
      <c r="X47" s="350"/>
      <c r="Y47" s="350"/>
      <c r="Z47" s="350"/>
      <c r="AA47" s="350"/>
      <c r="AB47" s="350"/>
      <c r="AC47" s="350"/>
      <c r="AD47" s="350"/>
      <c r="AE47" s="350"/>
      <c r="AF47" s="350"/>
      <c r="AG47" s="350"/>
      <c r="AH47" s="350"/>
      <c r="AI47" s="348"/>
      <c r="AJ47" s="350"/>
      <c r="AK47" s="350"/>
      <c r="AL47" s="350"/>
      <c r="AM47" s="350"/>
      <c r="AN47" s="350"/>
      <c r="AO47" s="348"/>
      <c r="AP47" s="350"/>
      <c r="AQ47" s="350"/>
      <c r="AR47" s="350"/>
      <c r="AS47" s="350"/>
      <c r="AT47" s="350"/>
      <c r="AU47" s="350"/>
      <c r="AV47" s="350"/>
      <c r="AW47" s="350"/>
      <c r="AX47" s="350"/>
      <c r="AY47" s="350"/>
      <c r="AZ47" s="350"/>
      <c r="BA47" s="350"/>
      <c r="BB47" s="350"/>
      <c r="BC47" s="350"/>
    </row>
    <row r="48" spans="1:55" ht="18" customHeight="1" x14ac:dyDescent="0.2">
      <c r="A48" s="820"/>
      <c r="B48" s="277"/>
      <c r="C48" s="348"/>
      <c r="D48" s="362"/>
      <c r="E48" s="349" t="s">
        <v>333</v>
      </c>
      <c r="F48" s="351">
        <v>20</v>
      </c>
      <c r="G48" s="350">
        <v>184</v>
      </c>
      <c r="H48" s="350">
        <v>135</v>
      </c>
      <c r="I48" s="348">
        <v>319</v>
      </c>
      <c r="J48" s="350">
        <v>141</v>
      </c>
      <c r="K48" s="350">
        <v>100</v>
      </c>
      <c r="L48" s="348">
        <v>241</v>
      </c>
      <c r="M48" s="350">
        <v>137</v>
      </c>
      <c r="N48" s="350">
        <v>98</v>
      </c>
      <c r="O48" s="348">
        <v>235</v>
      </c>
      <c r="P48" s="447">
        <v>0</v>
      </c>
      <c r="Q48" s="325">
        <v>0</v>
      </c>
      <c r="R48" s="321">
        <v>0</v>
      </c>
      <c r="S48" s="350">
        <f t="shared" si="15"/>
        <v>462</v>
      </c>
      <c r="T48" s="445">
        <f t="shared" si="16"/>
        <v>333</v>
      </c>
      <c r="U48" s="348">
        <f t="shared" si="17"/>
        <v>795</v>
      </c>
      <c r="V48" s="350"/>
      <c r="W48" s="350"/>
      <c r="X48" s="350"/>
      <c r="Y48" s="350"/>
      <c r="Z48" s="350"/>
      <c r="AA48" s="350"/>
      <c r="AB48" s="350"/>
      <c r="AC48" s="350"/>
      <c r="AD48" s="350"/>
      <c r="AE48" s="350"/>
      <c r="AF48" s="350"/>
      <c r="AG48" s="350"/>
      <c r="AH48" s="350"/>
      <c r="AI48" s="348"/>
      <c r="AJ48" s="350"/>
      <c r="AK48" s="350"/>
      <c r="AL48" s="350"/>
      <c r="AM48" s="350"/>
      <c r="AN48" s="350"/>
      <c r="AO48" s="348"/>
      <c r="AP48" s="350"/>
      <c r="AQ48" s="350"/>
      <c r="AR48" s="350"/>
      <c r="AS48" s="350"/>
      <c r="AT48" s="350"/>
      <c r="AU48" s="350"/>
      <c r="AV48" s="350"/>
      <c r="AW48" s="350"/>
      <c r="AX48" s="350"/>
      <c r="AY48" s="350"/>
      <c r="AZ48" s="350"/>
      <c r="BA48" s="350"/>
      <c r="BB48" s="350"/>
      <c r="BC48" s="350"/>
    </row>
    <row r="49" spans="1:55" ht="18" customHeight="1" x14ac:dyDescent="0.2">
      <c r="A49" s="820"/>
      <c r="B49" s="277"/>
      <c r="C49" s="348"/>
      <c r="D49" s="362"/>
      <c r="E49" s="349" t="s">
        <v>334</v>
      </c>
      <c r="F49" s="351">
        <v>6</v>
      </c>
      <c r="G49" s="350">
        <v>60</v>
      </c>
      <c r="H49" s="350">
        <v>20</v>
      </c>
      <c r="I49" s="350">
        <v>80</v>
      </c>
      <c r="J49" s="350">
        <v>36</v>
      </c>
      <c r="K49" s="350">
        <v>15</v>
      </c>
      <c r="L49" s="350">
        <v>51</v>
      </c>
      <c r="M49" s="350">
        <v>40</v>
      </c>
      <c r="N49" s="350">
        <v>33</v>
      </c>
      <c r="O49" s="350">
        <v>73</v>
      </c>
      <c r="P49" s="447">
        <v>0</v>
      </c>
      <c r="Q49" s="325">
        <v>0</v>
      </c>
      <c r="R49" s="321">
        <v>0</v>
      </c>
      <c r="S49" s="350">
        <f t="shared" si="15"/>
        <v>136</v>
      </c>
      <c r="T49" s="445">
        <f t="shared" si="16"/>
        <v>68</v>
      </c>
      <c r="U49" s="348">
        <f t="shared" si="17"/>
        <v>204</v>
      </c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  <c r="AG49" s="350"/>
      <c r="AH49" s="350"/>
      <c r="AI49" s="348"/>
      <c r="AJ49" s="350"/>
      <c r="AK49" s="350"/>
      <c r="AL49" s="350"/>
      <c r="AM49" s="350"/>
      <c r="AN49" s="350"/>
      <c r="AO49" s="348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0"/>
      <c r="BC49" s="350"/>
    </row>
    <row r="50" spans="1:55" ht="18" customHeight="1" x14ac:dyDescent="0.2">
      <c r="A50" s="820"/>
      <c r="B50" s="277"/>
      <c r="C50" s="348"/>
      <c r="D50" s="362"/>
      <c r="E50" s="349" t="s">
        <v>576</v>
      </c>
      <c r="F50" s="351">
        <v>9</v>
      </c>
      <c r="G50" s="350">
        <v>30</v>
      </c>
      <c r="H50" s="350">
        <v>87</v>
      </c>
      <c r="I50" s="348">
        <v>117</v>
      </c>
      <c r="J50" s="350">
        <v>33</v>
      </c>
      <c r="K50" s="350">
        <v>81</v>
      </c>
      <c r="L50" s="348">
        <v>114</v>
      </c>
      <c r="M50" s="350">
        <v>28</v>
      </c>
      <c r="N50" s="350">
        <v>82</v>
      </c>
      <c r="O50" s="348">
        <v>110</v>
      </c>
      <c r="P50" s="447">
        <v>0</v>
      </c>
      <c r="Q50" s="325">
        <v>0</v>
      </c>
      <c r="R50" s="321">
        <v>0</v>
      </c>
      <c r="S50" s="350">
        <f t="shared" si="15"/>
        <v>91</v>
      </c>
      <c r="T50" s="445">
        <f t="shared" si="16"/>
        <v>250</v>
      </c>
      <c r="U50" s="348">
        <f t="shared" si="17"/>
        <v>341</v>
      </c>
      <c r="V50" s="350"/>
      <c r="W50" s="350"/>
      <c r="X50" s="350"/>
      <c r="Y50" s="350"/>
      <c r="Z50" s="350"/>
      <c r="AA50" s="350"/>
      <c r="AB50" s="350"/>
      <c r="AC50" s="350"/>
      <c r="AD50" s="350"/>
      <c r="AE50" s="350"/>
      <c r="AF50" s="350"/>
      <c r="AG50" s="350"/>
      <c r="AH50" s="350"/>
      <c r="AI50" s="348"/>
      <c r="AJ50" s="350"/>
      <c r="AK50" s="350"/>
      <c r="AL50" s="350"/>
      <c r="AM50" s="350"/>
      <c r="AN50" s="350"/>
      <c r="AO50" s="348"/>
      <c r="AP50" s="350"/>
      <c r="AQ50" s="350"/>
      <c r="AR50" s="350"/>
      <c r="AS50" s="350"/>
      <c r="AT50" s="350"/>
      <c r="AU50" s="350"/>
      <c r="AV50" s="350"/>
      <c r="AW50" s="350"/>
      <c r="AX50" s="350"/>
      <c r="AY50" s="350"/>
      <c r="AZ50" s="350"/>
      <c r="BA50" s="350"/>
      <c r="BB50" s="350"/>
      <c r="BC50" s="350"/>
    </row>
    <row r="51" spans="1:55" ht="18" customHeight="1" x14ac:dyDescent="0.2">
      <c r="A51" s="820"/>
      <c r="B51" s="277"/>
      <c r="C51" s="348"/>
      <c r="D51" s="362"/>
      <c r="E51" s="349" t="s">
        <v>335</v>
      </c>
      <c r="F51" s="350">
        <v>147</v>
      </c>
      <c r="G51" s="350">
        <v>898</v>
      </c>
      <c r="H51" s="350">
        <v>946</v>
      </c>
      <c r="I51" s="348">
        <v>1844</v>
      </c>
      <c r="J51" s="350">
        <v>753</v>
      </c>
      <c r="K51" s="350">
        <v>880</v>
      </c>
      <c r="L51" s="348">
        <v>1633</v>
      </c>
      <c r="M51" s="350">
        <v>749</v>
      </c>
      <c r="N51" s="350">
        <v>894</v>
      </c>
      <c r="O51" s="348">
        <v>1643</v>
      </c>
      <c r="P51" s="447">
        <v>0</v>
      </c>
      <c r="Q51" s="325">
        <v>0</v>
      </c>
      <c r="R51" s="321">
        <v>0</v>
      </c>
      <c r="S51" s="350">
        <f t="shared" si="15"/>
        <v>2400</v>
      </c>
      <c r="T51" s="445">
        <f t="shared" si="16"/>
        <v>2720</v>
      </c>
      <c r="U51" s="348">
        <f t="shared" si="17"/>
        <v>5120</v>
      </c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48"/>
      <c r="AJ51" s="350"/>
      <c r="AK51" s="350"/>
      <c r="AL51" s="350"/>
      <c r="AM51" s="350"/>
      <c r="AN51" s="350"/>
      <c r="AO51" s="348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50"/>
      <c r="BA51" s="350"/>
      <c r="BB51" s="350"/>
      <c r="BC51" s="350"/>
    </row>
    <row r="52" spans="1:55" ht="18" customHeight="1" x14ac:dyDescent="0.2">
      <c r="A52" s="820"/>
      <c r="B52" s="277"/>
      <c r="C52" s="348"/>
      <c r="D52" s="362"/>
      <c r="E52" s="349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65"/>
      <c r="U52" s="348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48"/>
      <c r="AJ52" s="350"/>
      <c r="AK52" s="350"/>
      <c r="AL52" s="350"/>
      <c r="AM52" s="350"/>
      <c r="AN52" s="350"/>
      <c r="AO52" s="348"/>
      <c r="AP52" s="350"/>
      <c r="AQ52" s="350"/>
      <c r="AR52" s="350"/>
      <c r="AS52" s="350"/>
      <c r="AT52" s="350"/>
      <c r="AU52" s="350"/>
      <c r="AV52" s="350"/>
      <c r="AW52" s="350"/>
      <c r="AX52" s="350"/>
      <c r="AY52" s="350"/>
      <c r="AZ52" s="350"/>
      <c r="BA52" s="350"/>
      <c r="BB52" s="350"/>
      <c r="BC52" s="350"/>
    </row>
    <row r="53" spans="1:55" ht="18" customHeight="1" x14ac:dyDescent="0.2">
      <c r="A53" s="820"/>
      <c r="B53" s="289" t="s">
        <v>29</v>
      </c>
      <c r="C53" s="150">
        <f>SUM(C55:C57)</f>
        <v>32</v>
      </c>
      <c r="D53" s="355">
        <v>0</v>
      </c>
      <c r="E53" s="364"/>
      <c r="F53" s="150">
        <f>SUM(F55:F57)</f>
        <v>163</v>
      </c>
      <c r="G53" s="150">
        <f t="shared" ref="G53:U53" si="18">SUM(G55:G57)</f>
        <v>394</v>
      </c>
      <c r="H53" s="150">
        <f t="shared" si="18"/>
        <v>319</v>
      </c>
      <c r="I53" s="150">
        <f t="shared" si="18"/>
        <v>713</v>
      </c>
      <c r="J53" s="150">
        <f t="shared" si="18"/>
        <v>313</v>
      </c>
      <c r="K53" s="150">
        <f t="shared" si="18"/>
        <v>256</v>
      </c>
      <c r="L53" s="150">
        <f t="shared" si="18"/>
        <v>569</v>
      </c>
      <c r="M53" s="150">
        <f t="shared" si="18"/>
        <v>314</v>
      </c>
      <c r="N53" s="150">
        <f t="shared" si="18"/>
        <v>208</v>
      </c>
      <c r="O53" s="150">
        <f t="shared" si="18"/>
        <v>522</v>
      </c>
      <c r="P53" s="150">
        <f t="shared" si="18"/>
        <v>219</v>
      </c>
      <c r="Q53" s="150">
        <f t="shared" si="18"/>
        <v>109</v>
      </c>
      <c r="R53" s="150">
        <f t="shared" si="18"/>
        <v>328</v>
      </c>
      <c r="S53" s="150">
        <f t="shared" si="18"/>
        <v>1240</v>
      </c>
      <c r="T53" s="149">
        <f t="shared" si="18"/>
        <v>892</v>
      </c>
      <c r="U53" s="150">
        <f t="shared" si="18"/>
        <v>2132</v>
      </c>
      <c r="V53" s="357">
        <v>1</v>
      </c>
      <c r="W53" s="148">
        <v>0</v>
      </c>
      <c r="X53" s="357">
        <v>34</v>
      </c>
      <c r="Y53" s="148">
        <v>0</v>
      </c>
      <c r="Z53" s="148">
        <v>0</v>
      </c>
      <c r="AA53" s="357">
        <v>360</v>
      </c>
      <c r="AB53" s="357">
        <v>0</v>
      </c>
      <c r="AC53" s="357">
        <v>35</v>
      </c>
      <c r="AD53" s="357">
        <v>0</v>
      </c>
      <c r="AE53" s="148">
        <v>0</v>
      </c>
      <c r="AF53" s="148">
        <v>0</v>
      </c>
      <c r="AG53" s="357">
        <v>343</v>
      </c>
      <c r="AH53" s="357">
        <v>87</v>
      </c>
      <c r="AI53" s="150">
        <v>430</v>
      </c>
      <c r="AJ53" s="357">
        <v>37</v>
      </c>
      <c r="AK53" s="148">
        <v>0</v>
      </c>
      <c r="AL53" s="151">
        <v>2</v>
      </c>
      <c r="AM53" s="151">
        <v>18</v>
      </c>
      <c r="AN53" s="151">
        <v>4</v>
      </c>
      <c r="AO53" s="148">
        <v>61</v>
      </c>
      <c r="AP53" s="357">
        <v>2</v>
      </c>
      <c r="AQ53" s="357">
        <v>4</v>
      </c>
      <c r="AR53" s="357">
        <v>2</v>
      </c>
      <c r="AS53" s="357">
        <v>2</v>
      </c>
      <c r="AT53" s="357">
        <v>2</v>
      </c>
      <c r="AU53" s="357">
        <v>1</v>
      </c>
      <c r="AV53" s="148">
        <v>0</v>
      </c>
      <c r="AW53" s="148">
        <v>1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</row>
    <row r="54" spans="1:55" ht="18" customHeight="1" x14ac:dyDescent="0.2">
      <c r="A54" s="820"/>
      <c r="B54" s="277"/>
      <c r="C54" s="348"/>
      <c r="D54" s="362"/>
      <c r="E54" s="349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65"/>
      <c r="U54" s="348"/>
      <c r="V54" s="348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348"/>
      <c r="AN54" s="348"/>
      <c r="AO54" s="348"/>
      <c r="AP54" s="348"/>
      <c r="AQ54" s="348"/>
      <c r="AR54" s="348"/>
      <c r="AS54" s="348"/>
      <c r="AT54" s="348"/>
      <c r="AU54" s="348"/>
      <c r="AV54" s="348"/>
      <c r="AW54" s="348"/>
      <c r="AX54" s="348"/>
      <c r="AY54" s="348"/>
      <c r="AZ54" s="348"/>
      <c r="BA54" s="348"/>
      <c r="BB54" s="348"/>
      <c r="BC54" s="348"/>
    </row>
    <row r="55" spans="1:55" ht="18" customHeight="1" x14ac:dyDescent="0.2">
      <c r="A55" s="544"/>
      <c r="B55" s="290" t="s">
        <v>336</v>
      </c>
      <c r="C55" s="350">
        <v>31</v>
      </c>
      <c r="D55" s="355">
        <v>0</v>
      </c>
      <c r="E55" s="349" t="s">
        <v>319</v>
      </c>
      <c r="F55" s="350">
        <v>101</v>
      </c>
      <c r="G55" s="350">
        <v>205</v>
      </c>
      <c r="H55" s="350">
        <v>188</v>
      </c>
      <c r="I55" s="350">
        <v>393</v>
      </c>
      <c r="J55" s="350">
        <v>177</v>
      </c>
      <c r="K55" s="350">
        <v>160</v>
      </c>
      <c r="L55" s="350">
        <v>337</v>
      </c>
      <c r="M55" s="350">
        <v>140</v>
      </c>
      <c r="N55" s="350">
        <v>131</v>
      </c>
      <c r="O55" s="350">
        <v>271</v>
      </c>
      <c r="P55" s="350">
        <v>128</v>
      </c>
      <c r="Q55" s="350">
        <v>88</v>
      </c>
      <c r="R55" s="350">
        <v>216</v>
      </c>
      <c r="S55" s="350">
        <f>G55+J55++M55+P55</f>
        <v>650</v>
      </c>
      <c r="T55" s="445">
        <f>H55+K55+N55+Q55</f>
        <v>567</v>
      </c>
      <c r="U55" s="348">
        <f>S55+T55</f>
        <v>1217</v>
      </c>
      <c r="V55" s="348"/>
      <c r="W55" s="348"/>
      <c r="X55" s="348"/>
      <c r="Y55" s="348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8"/>
      <c r="AX55" s="348"/>
      <c r="AY55" s="348"/>
      <c r="AZ55" s="348"/>
      <c r="BA55" s="348"/>
      <c r="BB55" s="348"/>
      <c r="BC55" s="348"/>
    </row>
    <row r="56" spans="1:55" ht="18" customHeight="1" x14ac:dyDescent="0.2">
      <c r="A56" s="544"/>
      <c r="B56" s="290" t="s">
        <v>331</v>
      </c>
      <c r="C56" s="293"/>
      <c r="D56" s="362"/>
      <c r="E56" s="349" t="s">
        <v>323</v>
      </c>
      <c r="F56" s="350">
        <v>46</v>
      </c>
      <c r="G56" s="350">
        <v>109</v>
      </c>
      <c r="H56" s="350">
        <v>16</v>
      </c>
      <c r="I56" s="350">
        <v>125</v>
      </c>
      <c r="J56" s="350">
        <v>72</v>
      </c>
      <c r="K56" s="350">
        <v>10</v>
      </c>
      <c r="L56" s="350">
        <v>82</v>
      </c>
      <c r="M56" s="350">
        <v>103</v>
      </c>
      <c r="N56" s="350">
        <v>12</v>
      </c>
      <c r="O56" s="350">
        <v>115</v>
      </c>
      <c r="P56" s="350">
        <v>86</v>
      </c>
      <c r="Q56" s="350">
        <v>13</v>
      </c>
      <c r="R56" s="350">
        <v>99</v>
      </c>
      <c r="S56" s="350">
        <f>G56+J56++M56+P56</f>
        <v>370</v>
      </c>
      <c r="T56" s="445">
        <f>H56+K56+N56+Q56</f>
        <v>51</v>
      </c>
      <c r="U56" s="348">
        <f>S56+T56</f>
        <v>421</v>
      </c>
      <c r="V56" s="348"/>
      <c r="W56" s="348"/>
      <c r="X56" s="348"/>
      <c r="Y56" s="348"/>
      <c r="Z56" s="348"/>
      <c r="AA56" s="348"/>
      <c r="AB56" s="348"/>
      <c r="AC56" s="348"/>
      <c r="AD56" s="348"/>
      <c r="AE56" s="348"/>
      <c r="AF56" s="348"/>
      <c r="AG56" s="348"/>
      <c r="AH56" s="348"/>
      <c r="AI56" s="348"/>
      <c r="AJ56" s="348"/>
      <c r="AK56" s="348"/>
      <c r="AL56" s="348"/>
      <c r="AM56" s="348"/>
      <c r="AN56" s="348"/>
      <c r="AO56" s="348"/>
      <c r="AP56" s="348"/>
      <c r="AQ56" s="348"/>
      <c r="AR56" s="348"/>
      <c r="AS56" s="348"/>
      <c r="AT56" s="348"/>
      <c r="AU56" s="348"/>
      <c r="AV56" s="348"/>
      <c r="AW56" s="348"/>
      <c r="AX56" s="348"/>
      <c r="AY56" s="348"/>
      <c r="AZ56" s="348"/>
      <c r="BA56" s="348"/>
      <c r="BB56" s="348"/>
      <c r="BC56" s="348"/>
    </row>
    <row r="57" spans="1:55" ht="18" customHeight="1" x14ac:dyDescent="0.2">
      <c r="A57" s="544"/>
      <c r="B57" s="290" t="s">
        <v>337</v>
      </c>
      <c r="C57" s="350">
        <v>1</v>
      </c>
      <c r="D57" s="355">
        <v>0</v>
      </c>
      <c r="E57" s="349" t="s">
        <v>325</v>
      </c>
      <c r="F57" s="350">
        <v>16</v>
      </c>
      <c r="G57" s="350">
        <v>80</v>
      </c>
      <c r="H57" s="350">
        <v>115</v>
      </c>
      <c r="I57" s="350">
        <v>195</v>
      </c>
      <c r="J57" s="350">
        <v>64</v>
      </c>
      <c r="K57" s="350">
        <v>86</v>
      </c>
      <c r="L57" s="350">
        <v>150</v>
      </c>
      <c r="M57" s="350">
        <v>71</v>
      </c>
      <c r="N57" s="350">
        <v>65</v>
      </c>
      <c r="O57" s="350">
        <v>136</v>
      </c>
      <c r="P57" s="350">
        <v>5</v>
      </c>
      <c r="Q57" s="350">
        <v>8</v>
      </c>
      <c r="R57" s="350">
        <v>13</v>
      </c>
      <c r="S57" s="350">
        <f>G57+J57++M57+P57</f>
        <v>220</v>
      </c>
      <c r="T57" s="445">
        <f>H57+K57+N57+Q57</f>
        <v>274</v>
      </c>
      <c r="U57" s="348">
        <f>S57+T57</f>
        <v>494</v>
      </c>
      <c r="V57" s="348"/>
      <c r="W57" s="348"/>
      <c r="X57" s="348"/>
      <c r="Y57" s="348"/>
      <c r="Z57" s="348"/>
      <c r="AA57" s="348"/>
      <c r="AB57" s="348"/>
      <c r="AC57" s="348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8"/>
      <c r="AT57" s="348"/>
      <c r="AU57" s="348"/>
      <c r="AV57" s="348"/>
      <c r="AW57" s="348"/>
      <c r="AX57" s="348"/>
      <c r="AY57" s="348"/>
      <c r="AZ57" s="348"/>
      <c r="BA57" s="348"/>
      <c r="BB57" s="348"/>
      <c r="BC57" s="348"/>
    </row>
    <row r="58" spans="1:55" ht="18" customHeight="1" x14ac:dyDescent="0.2">
      <c r="A58" s="544"/>
      <c r="B58" s="290" t="s">
        <v>338</v>
      </c>
      <c r="C58" s="293"/>
      <c r="D58" s="362"/>
      <c r="E58" s="349"/>
      <c r="F58" s="350"/>
      <c r="G58" s="350"/>
      <c r="H58" s="350"/>
      <c r="I58" s="348"/>
      <c r="J58" s="350"/>
      <c r="K58" s="350"/>
      <c r="L58" s="348"/>
      <c r="M58" s="350"/>
      <c r="N58" s="350"/>
      <c r="O58" s="348"/>
      <c r="P58" s="350"/>
      <c r="Q58" s="350"/>
      <c r="R58" s="348"/>
      <c r="S58" s="348"/>
      <c r="T58" s="365"/>
      <c r="U58" s="348"/>
      <c r="V58" s="348"/>
      <c r="W58" s="348"/>
      <c r="X58" s="348"/>
      <c r="Y58" s="348"/>
      <c r="Z58" s="348"/>
      <c r="AA58" s="348"/>
      <c r="AB58" s="348"/>
      <c r="AC58" s="348"/>
      <c r="AD58" s="348"/>
      <c r="AE58" s="348"/>
      <c r="AF58" s="348"/>
      <c r="AG58" s="348"/>
      <c r="AH58" s="348"/>
      <c r="AI58" s="348"/>
      <c r="AJ58" s="348"/>
      <c r="AK58" s="348"/>
      <c r="AL58" s="348"/>
      <c r="AM58" s="348"/>
      <c r="AN58" s="348"/>
      <c r="AO58" s="348"/>
      <c r="AP58" s="348"/>
      <c r="AQ58" s="348"/>
      <c r="AR58" s="348"/>
      <c r="AS58" s="348"/>
      <c r="AT58" s="348"/>
      <c r="AU58" s="348"/>
      <c r="AV58" s="348"/>
      <c r="AW58" s="348"/>
      <c r="AX58" s="348"/>
      <c r="AY58" s="348"/>
      <c r="AZ58" s="348"/>
      <c r="BA58" s="348"/>
      <c r="BB58" s="348"/>
      <c r="BC58" s="348"/>
    </row>
    <row r="59" spans="1:55" ht="18" customHeight="1" x14ac:dyDescent="0.2">
      <c r="A59" s="366"/>
      <c r="B59" s="354"/>
      <c r="C59" s="358"/>
      <c r="D59" s="359"/>
      <c r="E59" s="367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68"/>
      <c r="U59" s="358"/>
      <c r="V59" s="358"/>
      <c r="W59" s="358"/>
      <c r="X59" s="358"/>
      <c r="Y59" s="358"/>
      <c r="Z59" s="358"/>
      <c r="AA59" s="358"/>
      <c r="AB59" s="358"/>
      <c r="AC59" s="358"/>
      <c r="AD59" s="358"/>
      <c r="AE59" s="358"/>
      <c r="AF59" s="358"/>
      <c r="AG59" s="358"/>
      <c r="AH59" s="358"/>
      <c r="AI59" s="358"/>
      <c r="AJ59" s="358"/>
      <c r="AK59" s="358"/>
      <c r="AL59" s="358"/>
      <c r="AM59" s="358"/>
      <c r="AN59" s="358"/>
      <c r="AO59" s="358"/>
      <c r="AP59" s="358"/>
      <c r="AQ59" s="358"/>
      <c r="AR59" s="358"/>
      <c r="AS59" s="358"/>
      <c r="AT59" s="358"/>
      <c r="AU59" s="358"/>
      <c r="AV59" s="358"/>
      <c r="AW59" s="358"/>
      <c r="AX59" s="358"/>
      <c r="AY59" s="358"/>
      <c r="AZ59" s="358"/>
      <c r="BA59" s="358"/>
      <c r="BB59" s="358"/>
      <c r="BC59" s="358"/>
    </row>
    <row r="60" spans="1:55" ht="18" customHeight="1" x14ac:dyDescent="0.2">
      <c r="A60" s="497"/>
      <c r="B60" s="277"/>
      <c r="C60" s="348"/>
      <c r="D60" s="362"/>
      <c r="E60" s="499"/>
      <c r="F60" s="491"/>
      <c r="G60" s="491"/>
      <c r="H60" s="491"/>
      <c r="I60" s="491"/>
      <c r="J60" s="491"/>
      <c r="K60" s="491"/>
      <c r="L60" s="491"/>
      <c r="M60" s="491"/>
      <c r="N60" s="491"/>
      <c r="O60" s="491"/>
      <c r="P60" s="491"/>
      <c r="Q60" s="491"/>
      <c r="R60" s="491"/>
      <c r="S60" s="491"/>
      <c r="T60" s="500"/>
      <c r="U60" s="491"/>
      <c r="V60" s="491"/>
      <c r="W60" s="491"/>
      <c r="X60" s="491"/>
      <c r="Y60" s="491"/>
      <c r="Z60" s="491"/>
      <c r="AA60" s="491"/>
      <c r="AB60" s="491"/>
      <c r="AC60" s="491"/>
      <c r="AD60" s="491"/>
      <c r="AE60" s="491"/>
      <c r="AF60" s="491"/>
      <c r="AG60" s="491"/>
      <c r="AH60" s="491"/>
      <c r="AI60" s="491"/>
      <c r="AJ60" s="491"/>
      <c r="AK60" s="491"/>
      <c r="AL60" s="491"/>
      <c r="AM60" s="491"/>
      <c r="AN60" s="491"/>
      <c r="AO60" s="491"/>
      <c r="AP60" s="491"/>
      <c r="AQ60" s="491"/>
      <c r="AR60" s="491"/>
      <c r="AS60" s="491"/>
      <c r="AT60" s="491"/>
      <c r="AU60" s="491"/>
      <c r="AV60" s="491"/>
      <c r="AW60" s="491"/>
      <c r="AX60" s="491"/>
      <c r="AY60" s="491"/>
      <c r="AZ60" s="491"/>
      <c r="BA60" s="491"/>
      <c r="BB60" s="491"/>
      <c r="BC60" s="491"/>
    </row>
    <row r="61" spans="1:55" ht="18" customHeight="1" x14ac:dyDescent="0.2">
      <c r="A61" s="544"/>
      <c r="B61" s="291" t="s">
        <v>339</v>
      </c>
      <c r="C61" s="150">
        <f>C63+C65+C67</f>
        <v>31</v>
      </c>
      <c r="D61" s="355">
        <v>0</v>
      </c>
      <c r="E61" s="364"/>
      <c r="F61" s="150">
        <f t="shared" ref="F61:U61" si="19">SUM(F63:F69)</f>
        <v>326</v>
      </c>
      <c r="G61" s="150">
        <f t="shared" si="19"/>
        <v>1567</v>
      </c>
      <c r="H61" s="150">
        <f t="shared" si="19"/>
        <v>1966</v>
      </c>
      <c r="I61" s="150">
        <f t="shared" si="19"/>
        <v>3533</v>
      </c>
      <c r="J61" s="150">
        <f t="shared" si="19"/>
        <v>1446</v>
      </c>
      <c r="K61" s="150">
        <f t="shared" si="19"/>
        <v>1957</v>
      </c>
      <c r="L61" s="150">
        <f t="shared" si="19"/>
        <v>3403</v>
      </c>
      <c r="M61" s="150">
        <f t="shared" si="19"/>
        <v>1557</v>
      </c>
      <c r="N61" s="150">
        <f t="shared" si="19"/>
        <v>1939</v>
      </c>
      <c r="O61" s="150">
        <f t="shared" si="19"/>
        <v>3496</v>
      </c>
      <c r="P61" s="150">
        <f t="shared" si="19"/>
        <v>118</v>
      </c>
      <c r="Q61" s="150">
        <f t="shared" si="19"/>
        <v>109</v>
      </c>
      <c r="R61" s="150">
        <f t="shared" si="19"/>
        <v>227</v>
      </c>
      <c r="S61" s="150">
        <f t="shared" si="19"/>
        <v>4688</v>
      </c>
      <c r="T61" s="149">
        <f t="shared" si="19"/>
        <v>5971</v>
      </c>
      <c r="U61" s="150">
        <f t="shared" si="19"/>
        <v>10659</v>
      </c>
      <c r="V61" s="150">
        <f t="shared" ref="V61:BC61" si="20">V71+V81</f>
        <v>31</v>
      </c>
      <c r="W61" s="150">
        <f t="shared" si="20"/>
        <v>4</v>
      </c>
      <c r="X61" s="150">
        <f t="shared" si="20"/>
        <v>34</v>
      </c>
      <c r="Y61" s="150">
        <f t="shared" si="20"/>
        <v>2</v>
      </c>
      <c r="Z61" s="150">
        <f t="shared" si="20"/>
        <v>0</v>
      </c>
      <c r="AA61" s="150">
        <f t="shared" si="20"/>
        <v>896</v>
      </c>
      <c r="AB61" s="150">
        <f>AB71+AB81</f>
        <v>1</v>
      </c>
      <c r="AC61" s="150">
        <f t="shared" si="20"/>
        <v>33</v>
      </c>
      <c r="AD61" s="150">
        <f>AD71+AD81</f>
        <v>0</v>
      </c>
      <c r="AE61" s="150">
        <f t="shared" si="20"/>
        <v>0</v>
      </c>
      <c r="AF61" s="150">
        <f t="shared" si="20"/>
        <v>11</v>
      </c>
      <c r="AG61" s="150">
        <f t="shared" si="20"/>
        <v>735</v>
      </c>
      <c r="AH61" s="150">
        <f t="shared" si="20"/>
        <v>277</v>
      </c>
      <c r="AI61" s="150">
        <f t="shared" si="20"/>
        <v>1012</v>
      </c>
      <c r="AJ61" s="150">
        <f t="shared" si="20"/>
        <v>98</v>
      </c>
      <c r="AK61" s="150">
        <f t="shared" si="20"/>
        <v>0</v>
      </c>
      <c r="AL61" s="150">
        <f t="shared" si="20"/>
        <v>8</v>
      </c>
      <c r="AM61" s="150">
        <f t="shared" si="20"/>
        <v>32</v>
      </c>
      <c r="AN61" s="150">
        <f t="shared" si="20"/>
        <v>42</v>
      </c>
      <c r="AO61" s="150">
        <f t="shared" si="20"/>
        <v>180</v>
      </c>
      <c r="AP61" s="150">
        <f t="shared" si="20"/>
        <v>38</v>
      </c>
      <c r="AQ61" s="150">
        <f t="shared" si="20"/>
        <v>56</v>
      </c>
      <c r="AR61" s="150">
        <f t="shared" si="20"/>
        <v>39</v>
      </c>
      <c r="AS61" s="150">
        <f t="shared" si="20"/>
        <v>39</v>
      </c>
      <c r="AT61" s="150">
        <f t="shared" si="20"/>
        <v>39</v>
      </c>
      <c r="AU61" s="150">
        <f t="shared" si="20"/>
        <v>14</v>
      </c>
      <c r="AV61" s="150">
        <f t="shared" si="20"/>
        <v>13</v>
      </c>
      <c r="AW61" s="150">
        <f t="shared" si="20"/>
        <v>14</v>
      </c>
      <c r="AX61" s="150">
        <f t="shared" si="20"/>
        <v>8</v>
      </c>
      <c r="AY61" s="150">
        <f t="shared" si="20"/>
        <v>5</v>
      </c>
      <c r="AZ61" s="150">
        <f t="shared" si="20"/>
        <v>13</v>
      </c>
      <c r="BA61" s="150">
        <f>BA71+BA81</f>
        <v>1</v>
      </c>
      <c r="BB61" s="150">
        <f t="shared" si="20"/>
        <v>1</v>
      </c>
      <c r="BC61" s="150">
        <f t="shared" si="20"/>
        <v>9</v>
      </c>
    </row>
    <row r="62" spans="1:55" ht="18" customHeight="1" x14ac:dyDescent="0.2">
      <c r="A62" s="544"/>
      <c r="B62" s="277"/>
      <c r="C62" s="348"/>
      <c r="D62" s="362"/>
      <c r="E62" s="349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65"/>
      <c r="U62" s="34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48"/>
      <c r="AH62" s="348"/>
      <c r="AI62" s="348"/>
      <c r="AJ62" s="348"/>
      <c r="AK62" s="348"/>
      <c r="AL62" s="348"/>
      <c r="AM62" s="348"/>
      <c r="AN62" s="348"/>
      <c r="AO62" s="348"/>
      <c r="AP62" s="348"/>
      <c r="AQ62" s="348"/>
      <c r="AR62" s="348"/>
      <c r="AS62" s="348"/>
      <c r="AT62" s="348"/>
      <c r="AU62" s="348"/>
      <c r="AV62" s="348"/>
      <c r="AW62" s="348"/>
      <c r="AX62" s="348"/>
      <c r="AY62" s="348"/>
      <c r="AZ62" s="348"/>
      <c r="BA62" s="348"/>
      <c r="BB62" s="348"/>
      <c r="BC62" s="348"/>
    </row>
    <row r="63" spans="1:55" ht="18" customHeight="1" x14ac:dyDescent="0.2">
      <c r="A63" s="544"/>
      <c r="B63" s="290" t="s">
        <v>318</v>
      </c>
      <c r="C63" s="348">
        <f>C73</f>
        <v>22</v>
      </c>
      <c r="D63" s="355">
        <v>0</v>
      </c>
      <c r="E63" s="349" t="s">
        <v>319</v>
      </c>
      <c r="F63" s="348">
        <v>233</v>
      </c>
      <c r="G63" s="348">
        <v>1099</v>
      </c>
      <c r="H63" s="348">
        <v>1421</v>
      </c>
      <c r="I63" s="348">
        <v>2520</v>
      </c>
      <c r="J63" s="348">
        <v>1095</v>
      </c>
      <c r="K63" s="348">
        <v>1406</v>
      </c>
      <c r="L63" s="348">
        <v>2501</v>
      </c>
      <c r="M63" s="348">
        <v>1206</v>
      </c>
      <c r="N63" s="348">
        <v>1419</v>
      </c>
      <c r="O63" s="348">
        <v>2625</v>
      </c>
      <c r="P63" s="348">
        <v>116</v>
      </c>
      <c r="Q63" s="348">
        <v>105</v>
      </c>
      <c r="R63" s="348">
        <v>221</v>
      </c>
      <c r="S63" s="348">
        <f t="shared" ref="S63:U64" si="21">+S73+S83</f>
        <v>3516</v>
      </c>
      <c r="T63" s="365">
        <f t="shared" si="21"/>
        <v>4351</v>
      </c>
      <c r="U63" s="348">
        <f t="shared" si="21"/>
        <v>7867</v>
      </c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48"/>
      <c r="AL63" s="348"/>
      <c r="AM63" s="348"/>
      <c r="AN63" s="348"/>
      <c r="AO63" s="348"/>
      <c r="AP63" s="348"/>
      <c r="AQ63" s="348"/>
      <c r="AR63" s="348"/>
      <c r="AS63" s="348"/>
      <c r="AT63" s="348"/>
      <c r="AU63" s="348"/>
      <c r="AV63" s="348"/>
      <c r="AW63" s="348"/>
      <c r="AX63" s="348"/>
      <c r="AY63" s="348"/>
      <c r="AZ63" s="348"/>
      <c r="BA63" s="348"/>
      <c r="BB63" s="348"/>
      <c r="BC63" s="348"/>
    </row>
    <row r="64" spans="1:55" ht="18" customHeight="1" x14ac:dyDescent="0.2">
      <c r="A64" s="544"/>
      <c r="B64" s="290" t="s">
        <v>320</v>
      </c>
      <c r="C64" s="348"/>
      <c r="D64" s="362"/>
      <c r="E64" s="349" t="s">
        <v>321</v>
      </c>
      <c r="F64" s="348">
        <v>33</v>
      </c>
      <c r="G64" s="348">
        <v>92</v>
      </c>
      <c r="H64" s="348">
        <v>59</v>
      </c>
      <c r="I64" s="348">
        <v>151</v>
      </c>
      <c r="J64" s="348">
        <v>95</v>
      </c>
      <c r="K64" s="348">
        <v>82</v>
      </c>
      <c r="L64" s="348">
        <v>177</v>
      </c>
      <c r="M64" s="348">
        <v>117</v>
      </c>
      <c r="N64" s="348">
        <v>81</v>
      </c>
      <c r="O64" s="348">
        <v>198</v>
      </c>
      <c r="P64" s="348">
        <v>2</v>
      </c>
      <c r="Q64" s="348">
        <v>4</v>
      </c>
      <c r="R64" s="348">
        <v>6</v>
      </c>
      <c r="S64" s="348">
        <f t="shared" si="21"/>
        <v>306</v>
      </c>
      <c r="T64" s="365">
        <f t="shared" si="21"/>
        <v>226</v>
      </c>
      <c r="U64" s="348">
        <f t="shared" si="21"/>
        <v>532</v>
      </c>
      <c r="V64" s="348"/>
      <c r="W64" s="348"/>
      <c r="X64" s="348"/>
      <c r="Y64" s="348"/>
      <c r="Z64" s="348"/>
      <c r="AA64" s="348"/>
      <c r="AB64" s="348"/>
      <c r="AC64" s="348"/>
      <c r="AD64" s="348"/>
      <c r="AE64" s="348"/>
      <c r="AF64" s="348"/>
      <c r="AG64" s="348"/>
      <c r="AH64" s="348"/>
      <c r="AI64" s="348"/>
      <c r="AJ64" s="348"/>
      <c r="AK64" s="348"/>
      <c r="AL64" s="348"/>
      <c r="AM64" s="348"/>
      <c r="AN64" s="348"/>
      <c r="AO64" s="348"/>
      <c r="AP64" s="348"/>
      <c r="AQ64" s="348"/>
      <c r="AR64" s="348"/>
      <c r="AS64" s="348"/>
      <c r="AT64" s="348"/>
      <c r="AU64" s="348"/>
      <c r="AV64" s="348"/>
      <c r="AW64" s="348"/>
      <c r="AX64" s="348"/>
      <c r="AY64" s="348"/>
      <c r="AZ64" s="348"/>
      <c r="BA64" s="348"/>
      <c r="BB64" s="348"/>
      <c r="BC64" s="348"/>
    </row>
    <row r="65" spans="1:55" ht="18" customHeight="1" x14ac:dyDescent="0.2">
      <c r="A65" s="800" t="s">
        <v>340</v>
      </c>
      <c r="B65" s="290" t="s">
        <v>341</v>
      </c>
      <c r="C65" s="348">
        <f>C83</f>
        <v>8</v>
      </c>
      <c r="D65" s="355">
        <v>0</v>
      </c>
      <c r="E65" s="349" t="s">
        <v>585</v>
      </c>
      <c r="F65" s="348">
        <v>3</v>
      </c>
      <c r="G65" s="350">
        <v>10</v>
      </c>
      <c r="H65" s="350">
        <v>27</v>
      </c>
      <c r="I65" s="348">
        <v>37</v>
      </c>
      <c r="J65" s="350">
        <v>14</v>
      </c>
      <c r="K65" s="350">
        <v>22</v>
      </c>
      <c r="L65" s="348">
        <v>36</v>
      </c>
      <c r="M65" s="350">
        <v>17</v>
      </c>
      <c r="N65" s="350">
        <v>20</v>
      </c>
      <c r="O65" s="348">
        <v>37</v>
      </c>
      <c r="P65" s="447">
        <v>0</v>
      </c>
      <c r="Q65" s="325">
        <v>0</v>
      </c>
      <c r="R65" s="321">
        <v>0</v>
      </c>
      <c r="S65" s="348">
        <f>+S75</f>
        <v>41</v>
      </c>
      <c r="T65" s="365">
        <f>+T75</f>
        <v>69</v>
      </c>
      <c r="U65" s="348">
        <f>+U75</f>
        <v>110</v>
      </c>
      <c r="V65" s="348"/>
      <c r="W65" s="348"/>
      <c r="X65" s="348"/>
      <c r="Y65" s="348"/>
      <c r="Z65" s="348"/>
      <c r="AA65" s="348"/>
      <c r="AB65" s="348"/>
      <c r="AC65" s="348"/>
      <c r="AD65" s="348"/>
      <c r="AE65" s="348"/>
      <c r="AF65" s="348"/>
      <c r="AG65" s="348"/>
      <c r="AH65" s="348"/>
      <c r="AI65" s="348"/>
      <c r="AJ65" s="348"/>
      <c r="AK65" s="348"/>
      <c r="AL65" s="348"/>
      <c r="AM65" s="348"/>
      <c r="AN65" s="348"/>
      <c r="AO65" s="348"/>
      <c r="AP65" s="348"/>
      <c r="AQ65" s="348"/>
      <c r="AR65" s="348"/>
      <c r="AS65" s="348"/>
      <c r="AT65" s="348"/>
      <c r="AU65" s="348"/>
      <c r="AV65" s="348"/>
      <c r="AW65" s="348"/>
      <c r="AX65" s="348"/>
      <c r="AY65" s="348"/>
      <c r="AZ65" s="348"/>
      <c r="BA65" s="348"/>
      <c r="BB65" s="348"/>
      <c r="BC65" s="348"/>
    </row>
    <row r="66" spans="1:55" ht="18" customHeight="1" x14ac:dyDescent="0.2">
      <c r="A66" s="800"/>
      <c r="B66" s="290" t="s">
        <v>320</v>
      </c>
      <c r="C66" s="348"/>
      <c r="D66" s="355"/>
      <c r="E66" s="349" t="s">
        <v>325</v>
      </c>
      <c r="F66" s="348">
        <v>48</v>
      </c>
      <c r="G66" s="348">
        <v>265</v>
      </c>
      <c r="H66" s="348">
        <v>376</v>
      </c>
      <c r="I66" s="348">
        <v>641</v>
      </c>
      <c r="J66" s="348">
        <v>208</v>
      </c>
      <c r="K66" s="348">
        <v>397</v>
      </c>
      <c r="L66" s="348">
        <v>605</v>
      </c>
      <c r="M66" s="348">
        <v>194</v>
      </c>
      <c r="N66" s="348">
        <v>396</v>
      </c>
      <c r="O66" s="348">
        <v>590</v>
      </c>
      <c r="P66" s="447">
        <v>0</v>
      </c>
      <c r="Q66" s="325">
        <v>0</v>
      </c>
      <c r="R66" s="321">
        <v>0</v>
      </c>
      <c r="S66" s="348">
        <f t="shared" ref="S66:U67" si="22">+S76</f>
        <v>667</v>
      </c>
      <c r="T66" s="365">
        <f t="shared" si="22"/>
        <v>1169</v>
      </c>
      <c r="U66" s="348">
        <f t="shared" si="22"/>
        <v>1836</v>
      </c>
      <c r="V66" s="348"/>
      <c r="W66" s="348"/>
      <c r="X66" s="348"/>
      <c r="Y66" s="348"/>
      <c r="Z66" s="348"/>
      <c r="AA66" s="348"/>
      <c r="AB66" s="348"/>
      <c r="AC66" s="348"/>
      <c r="AD66" s="348"/>
      <c r="AE66" s="348"/>
      <c r="AF66" s="348"/>
      <c r="AG66" s="348"/>
      <c r="AH66" s="348"/>
      <c r="AI66" s="348"/>
      <c r="AJ66" s="348"/>
      <c r="AK66" s="348"/>
      <c r="AL66" s="348"/>
      <c r="AM66" s="348"/>
      <c r="AN66" s="348"/>
      <c r="AO66" s="348"/>
      <c r="AP66" s="348"/>
      <c r="AQ66" s="348"/>
      <c r="AR66" s="348"/>
      <c r="AS66" s="348"/>
      <c r="AT66" s="348"/>
      <c r="AU66" s="348"/>
      <c r="AV66" s="348"/>
      <c r="AW66" s="348"/>
      <c r="AX66" s="348"/>
      <c r="AY66" s="348"/>
      <c r="AZ66" s="348"/>
      <c r="BA66" s="348"/>
      <c r="BB66" s="348"/>
      <c r="BC66" s="348"/>
    </row>
    <row r="67" spans="1:55" ht="18" customHeight="1" x14ac:dyDescent="0.2">
      <c r="A67" s="800"/>
      <c r="B67" s="290" t="s">
        <v>342</v>
      </c>
      <c r="C67" s="348">
        <f>C75</f>
        <v>1</v>
      </c>
      <c r="D67" s="355">
        <v>0</v>
      </c>
      <c r="E67" s="349" t="s">
        <v>328</v>
      </c>
      <c r="F67" s="348">
        <v>3</v>
      </c>
      <c r="G67" s="348">
        <v>15</v>
      </c>
      <c r="H67" s="348">
        <v>25</v>
      </c>
      <c r="I67" s="348">
        <v>40</v>
      </c>
      <c r="J67" s="348">
        <v>12</v>
      </c>
      <c r="K67" s="348">
        <v>24</v>
      </c>
      <c r="L67" s="348">
        <v>36</v>
      </c>
      <c r="M67" s="348">
        <v>15</v>
      </c>
      <c r="N67" s="348">
        <v>16</v>
      </c>
      <c r="O67" s="348">
        <v>31</v>
      </c>
      <c r="P67" s="447">
        <v>0</v>
      </c>
      <c r="Q67" s="325">
        <v>0</v>
      </c>
      <c r="R67" s="321">
        <v>0</v>
      </c>
      <c r="S67" s="348">
        <f t="shared" si="22"/>
        <v>42</v>
      </c>
      <c r="T67" s="365">
        <f t="shared" si="22"/>
        <v>65</v>
      </c>
      <c r="U67" s="348">
        <f t="shared" si="22"/>
        <v>107</v>
      </c>
      <c r="V67" s="348"/>
      <c r="W67" s="348"/>
      <c r="X67" s="348"/>
      <c r="Y67" s="348"/>
      <c r="Z67" s="348"/>
      <c r="AA67" s="348"/>
      <c r="AB67" s="348"/>
      <c r="AC67" s="348"/>
      <c r="AD67" s="348"/>
      <c r="AE67" s="348"/>
      <c r="AF67" s="348"/>
      <c r="AG67" s="348"/>
      <c r="AH67" s="348"/>
      <c r="AI67" s="348"/>
      <c r="AJ67" s="348"/>
      <c r="AK67" s="348"/>
      <c r="AL67" s="348"/>
      <c r="AM67" s="348"/>
      <c r="AN67" s="348"/>
      <c r="AO67" s="348"/>
      <c r="AP67" s="348"/>
      <c r="AQ67" s="348"/>
      <c r="AR67" s="348"/>
      <c r="AS67" s="348"/>
      <c r="AT67" s="348"/>
      <c r="AU67" s="348"/>
      <c r="AV67" s="348"/>
      <c r="AW67" s="348"/>
      <c r="AX67" s="348"/>
      <c r="AY67" s="348"/>
      <c r="AZ67" s="348"/>
      <c r="BA67" s="348"/>
      <c r="BB67" s="348"/>
      <c r="BC67" s="348"/>
    </row>
    <row r="68" spans="1:55" ht="18" customHeight="1" x14ac:dyDescent="0.2">
      <c r="A68" s="800"/>
      <c r="B68" s="290" t="s">
        <v>344</v>
      </c>
      <c r="C68" s="348"/>
      <c r="D68" s="362"/>
      <c r="E68" s="349" t="s">
        <v>606</v>
      </c>
      <c r="F68" s="348">
        <v>3</v>
      </c>
      <c r="G68" s="350">
        <v>54</v>
      </c>
      <c r="H68" s="350">
        <v>26</v>
      </c>
      <c r="I68" s="350">
        <v>80</v>
      </c>
      <c r="J68" s="350">
        <v>0</v>
      </c>
      <c r="K68" s="350">
        <v>0</v>
      </c>
      <c r="L68" s="350">
        <v>0</v>
      </c>
      <c r="M68" s="350">
        <v>0</v>
      </c>
      <c r="N68" s="350">
        <v>0</v>
      </c>
      <c r="O68" s="350">
        <v>0</v>
      </c>
      <c r="P68" s="447">
        <v>0</v>
      </c>
      <c r="Q68" s="325">
        <v>0</v>
      </c>
      <c r="R68" s="321">
        <v>0</v>
      </c>
      <c r="S68" s="348">
        <f t="shared" ref="S68:U69" si="23">+S78</f>
        <v>54</v>
      </c>
      <c r="T68" s="365">
        <f t="shared" si="23"/>
        <v>26</v>
      </c>
      <c r="U68" s="348">
        <f t="shared" si="23"/>
        <v>80</v>
      </c>
      <c r="V68" s="348"/>
      <c r="W68" s="348"/>
      <c r="X68" s="348"/>
      <c r="Y68" s="348"/>
      <c r="Z68" s="348"/>
      <c r="AA68" s="348"/>
      <c r="AB68" s="348"/>
      <c r="AC68" s="348"/>
      <c r="AD68" s="348"/>
      <c r="AE68" s="348"/>
      <c r="AF68" s="348"/>
      <c r="AG68" s="348"/>
      <c r="AH68" s="348"/>
      <c r="AI68" s="348"/>
      <c r="AJ68" s="348"/>
      <c r="AK68" s="348"/>
      <c r="AL68" s="348"/>
      <c r="AM68" s="348"/>
      <c r="AN68" s="348"/>
      <c r="AO68" s="348"/>
      <c r="AP68" s="348"/>
      <c r="AQ68" s="348"/>
      <c r="AR68" s="348"/>
      <c r="AS68" s="348"/>
      <c r="AT68" s="348"/>
      <c r="AU68" s="348"/>
      <c r="AV68" s="348"/>
      <c r="AW68" s="348"/>
      <c r="AX68" s="348"/>
      <c r="AY68" s="348"/>
      <c r="AZ68" s="348"/>
      <c r="BA68" s="348"/>
      <c r="BB68" s="348"/>
      <c r="BC68" s="348"/>
    </row>
    <row r="69" spans="1:55" ht="18" customHeight="1" x14ac:dyDescent="0.2">
      <c r="A69" s="800"/>
      <c r="B69" s="290"/>
      <c r="C69" s="348"/>
      <c r="D69" s="362"/>
      <c r="E69" s="349" t="s">
        <v>343</v>
      </c>
      <c r="F69" s="348">
        <v>3</v>
      </c>
      <c r="G69" s="350">
        <v>32</v>
      </c>
      <c r="H69" s="350">
        <v>32</v>
      </c>
      <c r="I69" s="350">
        <v>64</v>
      </c>
      <c r="J69" s="350">
        <v>22</v>
      </c>
      <c r="K69" s="350">
        <v>26</v>
      </c>
      <c r="L69" s="350">
        <v>48</v>
      </c>
      <c r="M69" s="350">
        <v>8</v>
      </c>
      <c r="N69" s="350">
        <v>7</v>
      </c>
      <c r="O69" s="350">
        <v>15</v>
      </c>
      <c r="P69" s="447">
        <v>0</v>
      </c>
      <c r="Q69" s="325">
        <v>0</v>
      </c>
      <c r="R69" s="321">
        <v>0</v>
      </c>
      <c r="S69" s="348">
        <f t="shared" si="23"/>
        <v>62</v>
      </c>
      <c r="T69" s="365">
        <f t="shared" si="23"/>
        <v>65</v>
      </c>
      <c r="U69" s="348">
        <f t="shared" si="23"/>
        <v>127</v>
      </c>
      <c r="V69" s="348"/>
      <c r="W69" s="348"/>
      <c r="X69" s="348"/>
      <c r="Y69" s="348"/>
      <c r="Z69" s="348"/>
      <c r="AA69" s="348"/>
      <c r="AB69" s="348"/>
      <c r="AC69" s="348"/>
      <c r="AD69" s="348"/>
      <c r="AE69" s="348"/>
      <c r="AF69" s="348"/>
      <c r="AG69" s="348"/>
      <c r="AH69" s="348"/>
      <c r="AI69" s="348"/>
      <c r="AJ69" s="348"/>
      <c r="AK69" s="348"/>
      <c r="AL69" s="348"/>
      <c r="AM69" s="348"/>
      <c r="AN69" s="348"/>
      <c r="AO69" s="348"/>
      <c r="AP69" s="348"/>
      <c r="AQ69" s="348"/>
      <c r="AR69" s="348"/>
      <c r="AS69" s="348"/>
      <c r="AT69" s="348"/>
      <c r="AU69" s="348"/>
      <c r="AV69" s="348"/>
      <c r="AW69" s="348"/>
      <c r="AX69" s="348"/>
      <c r="AY69" s="348"/>
      <c r="AZ69" s="348"/>
      <c r="BA69" s="348"/>
      <c r="BB69" s="348"/>
      <c r="BC69" s="348"/>
    </row>
    <row r="70" spans="1:55" ht="18" customHeight="1" x14ac:dyDescent="0.2">
      <c r="A70" s="800"/>
      <c r="B70" s="277"/>
      <c r="C70" s="348"/>
      <c r="D70" s="316"/>
      <c r="E70" s="349"/>
      <c r="F70" s="348"/>
      <c r="G70" s="348"/>
      <c r="H70" s="348"/>
      <c r="I70" s="348"/>
      <c r="J70" s="348"/>
      <c r="K70" s="348"/>
      <c r="L70" s="348"/>
      <c r="M70" s="348"/>
      <c r="N70" s="348"/>
      <c r="O70" s="348"/>
      <c r="P70" s="305"/>
      <c r="Q70" s="305"/>
      <c r="R70" s="305"/>
      <c r="S70" s="348"/>
      <c r="T70" s="365"/>
      <c r="U70" s="348"/>
      <c r="V70" s="348"/>
      <c r="W70" s="348"/>
      <c r="X70" s="348"/>
      <c r="Y70" s="348"/>
      <c r="Z70" s="348"/>
      <c r="AA70" s="348"/>
      <c r="AB70" s="348"/>
      <c r="AC70" s="348"/>
      <c r="AD70" s="348"/>
      <c r="AE70" s="348"/>
      <c r="AF70" s="348"/>
      <c r="AG70" s="348"/>
      <c r="AH70" s="348"/>
      <c r="AI70" s="348"/>
      <c r="AJ70" s="348"/>
      <c r="AK70" s="348"/>
      <c r="AL70" s="348"/>
      <c r="AM70" s="348"/>
      <c r="AN70" s="348"/>
      <c r="AO70" s="348"/>
      <c r="AP70" s="348"/>
      <c r="AQ70" s="348"/>
      <c r="AR70" s="348"/>
      <c r="AS70" s="348"/>
      <c r="AT70" s="348"/>
      <c r="AU70" s="348"/>
      <c r="AV70" s="348"/>
      <c r="AW70" s="348"/>
      <c r="AX70" s="348"/>
      <c r="AY70" s="348"/>
      <c r="AZ70" s="348"/>
      <c r="BA70" s="348"/>
      <c r="BB70" s="348"/>
      <c r="BC70" s="348"/>
    </row>
    <row r="71" spans="1:55" ht="18" customHeight="1" x14ac:dyDescent="0.2">
      <c r="A71" s="800"/>
      <c r="B71" s="289" t="s">
        <v>27</v>
      </c>
      <c r="C71" s="150">
        <f>C73+C75</f>
        <v>23</v>
      </c>
      <c r="D71" s="355">
        <v>0</v>
      </c>
      <c r="E71" s="364"/>
      <c r="F71" s="150">
        <f t="shared" ref="F71:T71" si="24">SUM(F73:F79)</f>
        <v>259</v>
      </c>
      <c r="G71" s="150">
        <f t="shared" si="24"/>
        <v>1402</v>
      </c>
      <c r="H71" s="150">
        <f t="shared" si="24"/>
        <v>1733</v>
      </c>
      <c r="I71" s="150">
        <f t="shared" si="24"/>
        <v>3135</v>
      </c>
      <c r="J71" s="150">
        <f t="shared" si="24"/>
        <v>1257</v>
      </c>
      <c r="K71" s="150">
        <f t="shared" si="24"/>
        <v>1733</v>
      </c>
      <c r="L71" s="150">
        <f t="shared" si="24"/>
        <v>2990</v>
      </c>
      <c r="M71" s="150">
        <f t="shared" si="24"/>
        <v>1328</v>
      </c>
      <c r="N71" s="150">
        <f t="shared" si="24"/>
        <v>1766</v>
      </c>
      <c r="O71" s="150">
        <f t="shared" si="24"/>
        <v>3094</v>
      </c>
      <c r="P71" s="150">
        <f t="shared" si="24"/>
        <v>0</v>
      </c>
      <c r="Q71" s="150">
        <f t="shared" si="24"/>
        <v>0</v>
      </c>
      <c r="R71" s="150">
        <f t="shared" si="24"/>
        <v>0</v>
      </c>
      <c r="S71" s="150">
        <f t="shared" si="24"/>
        <v>3987</v>
      </c>
      <c r="T71" s="149">
        <f t="shared" si="24"/>
        <v>5232</v>
      </c>
      <c r="U71" s="150">
        <f>SUM(U73:U79)</f>
        <v>9219</v>
      </c>
      <c r="V71" s="357">
        <v>23</v>
      </c>
      <c r="W71" s="357">
        <v>3</v>
      </c>
      <c r="X71" s="357">
        <v>25</v>
      </c>
      <c r="Y71" s="148">
        <v>2</v>
      </c>
      <c r="Z71" s="148">
        <v>0</v>
      </c>
      <c r="AA71" s="357">
        <v>753</v>
      </c>
      <c r="AB71" s="357">
        <v>0</v>
      </c>
      <c r="AC71" s="357">
        <v>28</v>
      </c>
      <c r="AD71" s="357">
        <v>0</v>
      </c>
      <c r="AE71" s="148">
        <v>0</v>
      </c>
      <c r="AF71" s="357">
        <v>9</v>
      </c>
      <c r="AG71" s="357">
        <v>613</v>
      </c>
      <c r="AH71" s="357">
        <v>230</v>
      </c>
      <c r="AI71" s="150">
        <v>843</v>
      </c>
      <c r="AJ71" s="357">
        <v>78</v>
      </c>
      <c r="AK71" s="148">
        <v>0</v>
      </c>
      <c r="AL71" s="357">
        <v>4</v>
      </c>
      <c r="AM71" s="357">
        <v>26</v>
      </c>
      <c r="AN71" s="357">
        <v>31</v>
      </c>
      <c r="AO71" s="150">
        <v>139</v>
      </c>
      <c r="AP71" s="357">
        <v>30</v>
      </c>
      <c r="AQ71" s="357">
        <v>52</v>
      </c>
      <c r="AR71" s="357">
        <v>31</v>
      </c>
      <c r="AS71" s="357">
        <v>31</v>
      </c>
      <c r="AT71" s="357">
        <v>31</v>
      </c>
      <c r="AU71" s="357">
        <v>12</v>
      </c>
      <c r="AV71" s="357">
        <v>9</v>
      </c>
      <c r="AW71" s="148">
        <v>12</v>
      </c>
      <c r="AX71" s="357">
        <v>8</v>
      </c>
      <c r="AY71" s="357">
        <v>5</v>
      </c>
      <c r="AZ71" s="357">
        <v>10</v>
      </c>
      <c r="BA71" s="357">
        <v>1</v>
      </c>
      <c r="BB71" s="357">
        <v>1</v>
      </c>
      <c r="BC71" s="357">
        <v>9</v>
      </c>
    </row>
    <row r="72" spans="1:55" ht="18" customHeight="1" x14ac:dyDescent="0.2">
      <c r="A72" s="800"/>
      <c r="B72" s="277"/>
      <c r="C72" s="348"/>
      <c r="D72" s="362"/>
      <c r="E72" s="349"/>
      <c r="F72" s="348"/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348"/>
      <c r="R72" s="348"/>
      <c r="S72" s="348"/>
      <c r="T72" s="365"/>
      <c r="U72" s="348"/>
      <c r="V72" s="350"/>
      <c r="W72" s="350"/>
      <c r="X72" s="350"/>
      <c r="Y72" s="350"/>
      <c r="Z72" s="350"/>
      <c r="AA72" s="350"/>
      <c r="AB72" s="350"/>
      <c r="AC72" s="350"/>
      <c r="AD72" s="350"/>
      <c r="AE72" s="350"/>
      <c r="AF72" s="350"/>
      <c r="AG72" s="350"/>
      <c r="AH72" s="350"/>
      <c r="AI72" s="348"/>
      <c r="AJ72" s="350"/>
      <c r="AK72" s="350"/>
      <c r="AL72" s="350"/>
      <c r="AM72" s="350"/>
      <c r="AN72" s="350"/>
      <c r="AO72" s="348"/>
      <c r="AP72" s="350"/>
      <c r="AQ72" s="350"/>
      <c r="AR72" s="350"/>
      <c r="AS72" s="350"/>
      <c r="AT72" s="350"/>
      <c r="AU72" s="350"/>
      <c r="AV72" s="350"/>
      <c r="AW72" s="350"/>
      <c r="AX72" s="350"/>
      <c r="AY72" s="350"/>
      <c r="AZ72" s="350"/>
      <c r="BA72" s="350"/>
      <c r="BB72" s="350"/>
      <c r="BC72" s="350"/>
    </row>
    <row r="73" spans="1:55" ht="18" customHeight="1" x14ac:dyDescent="0.2">
      <c r="A73" s="800"/>
      <c r="B73" s="290" t="s">
        <v>320</v>
      </c>
      <c r="C73" s="348">
        <v>22</v>
      </c>
      <c r="D73" s="355">
        <v>0</v>
      </c>
      <c r="E73" s="349" t="s">
        <v>319</v>
      </c>
      <c r="F73" s="348">
        <v>185</v>
      </c>
      <c r="G73" s="348">
        <v>972</v>
      </c>
      <c r="H73" s="348">
        <v>1215</v>
      </c>
      <c r="I73" s="348">
        <v>2187</v>
      </c>
      <c r="J73" s="348">
        <v>945</v>
      </c>
      <c r="K73" s="348">
        <v>1215</v>
      </c>
      <c r="L73" s="348">
        <v>2160</v>
      </c>
      <c r="M73" s="348">
        <v>1033</v>
      </c>
      <c r="N73" s="348">
        <v>1280</v>
      </c>
      <c r="O73" s="348">
        <v>2313</v>
      </c>
      <c r="P73" s="447"/>
      <c r="Q73" s="325"/>
      <c r="R73" s="321"/>
      <c r="S73" s="350">
        <f t="shared" ref="S73:S79" si="25">G73+J73++M73</f>
        <v>2950</v>
      </c>
      <c r="T73" s="445">
        <f t="shared" ref="T73:T79" si="26">H73+K73+N73</f>
        <v>3710</v>
      </c>
      <c r="U73" s="348">
        <f t="shared" ref="U73:U79" si="27">S73+T73</f>
        <v>6660</v>
      </c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0"/>
      <c r="AH73" s="350"/>
      <c r="AI73" s="348"/>
      <c r="AJ73" s="350"/>
      <c r="AK73" s="350"/>
      <c r="AL73" s="350"/>
      <c r="AM73" s="350"/>
      <c r="AN73" s="350"/>
      <c r="AO73" s="348"/>
      <c r="AP73" s="350"/>
      <c r="AQ73" s="350"/>
      <c r="AR73" s="350"/>
      <c r="AS73" s="350"/>
      <c r="AT73" s="350"/>
      <c r="AU73" s="350"/>
      <c r="AV73" s="350"/>
      <c r="AW73" s="350"/>
      <c r="AX73" s="350"/>
      <c r="AY73" s="350"/>
      <c r="AZ73" s="350"/>
      <c r="BA73" s="350"/>
      <c r="BB73" s="350"/>
      <c r="BC73" s="350"/>
    </row>
    <row r="74" spans="1:55" ht="18" customHeight="1" x14ac:dyDescent="0.2">
      <c r="A74" s="800"/>
      <c r="B74" s="290"/>
      <c r="C74" s="348"/>
      <c r="D74" s="362"/>
      <c r="E74" s="349" t="s">
        <v>321</v>
      </c>
      <c r="F74" s="348">
        <v>15</v>
      </c>
      <c r="G74" s="348">
        <v>54</v>
      </c>
      <c r="H74" s="348">
        <v>32</v>
      </c>
      <c r="I74" s="348">
        <v>86</v>
      </c>
      <c r="J74" s="348">
        <v>56</v>
      </c>
      <c r="K74" s="348">
        <v>49</v>
      </c>
      <c r="L74" s="348">
        <v>105</v>
      </c>
      <c r="M74" s="348">
        <v>61</v>
      </c>
      <c r="N74" s="348">
        <v>47</v>
      </c>
      <c r="O74" s="348">
        <v>108</v>
      </c>
      <c r="P74" s="447"/>
      <c r="Q74" s="325"/>
      <c r="R74" s="321"/>
      <c r="S74" s="350">
        <f t="shared" si="25"/>
        <v>171</v>
      </c>
      <c r="T74" s="445">
        <f t="shared" si="26"/>
        <v>128</v>
      </c>
      <c r="U74" s="348">
        <f t="shared" si="27"/>
        <v>299</v>
      </c>
      <c r="V74" s="350"/>
      <c r="W74" s="350"/>
      <c r="X74" s="350"/>
      <c r="Y74" s="350"/>
      <c r="Z74" s="350"/>
      <c r="AA74" s="350"/>
      <c r="AB74" s="350"/>
      <c r="AC74" s="350"/>
      <c r="AD74" s="350"/>
      <c r="AE74" s="350"/>
      <c r="AF74" s="350"/>
      <c r="AG74" s="350"/>
      <c r="AH74" s="350"/>
      <c r="AI74" s="348"/>
      <c r="AJ74" s="350"/>
      <c r="AK74" s="350"/>
      <c r="AL74" s="350"/>
      <c r="AM74" s="350"/>
      <c r="AN74" s="350"/>
      <c r="AO74" s="348"/>
      <c r="AP74" s="350"/>
      <c r="AQ74" s="350"/>
      <c r="AR74" s="350"/>
      <c r="AS74" s="350"/>
      <c r="AT74" s="350"/>
      <c r="AU74" s="350"/>
      <c r="AV74" s="350"/>
      <c r="AW74" s="350"/>
      <c r="AX74" s="350"/>
      <c r="AY74" s="350"/>
      <c r="AZ74" s="350"/>
      <c r="BA74" s="350"/>
      <c r="BB74" s="350"/>
      <c r="BC74" s="350"/>
    </row>
    <row r="75" spans="1:55" ht="18" customHeight="1" x14ac:dyDescent="0.2">
      <c r="A75" s="800"/>
      <c r="B75" s="290" t="s">
        <v>342</v>
      </c>
      <c r="C75" s="355">
        <v>1</v>
      </c>
      <c r="D75" s="355">
        <v>0</v>
      </c>
      <c r="E75" s="349" t="s">
        <v>585</v>
      </c>
      <c r="F75" s="350">
        <v>3</v>
      </c>
      <c r="G75" s="348">
        <v>10</v>
      </c>
      <c r="H75" s="348">
        <v>27</v>
      </c>
      <c r="I75" s="348">
        <v>37</v>
      </c>
      <c r="J75" s="348">
        <v>14</v>
      </c>
      <c r="K75" s="348">
        <v>22</v>
      </c>
      <c r="L75" s="348">
        <v>36</v>
      </c>
      <c r="M75" s="348">
        <v>17</v>
      </c>
      <c r="N75" s="348">
        <v>20</v>
      </c>
      <c r="O75" s="348">
        <v>37</v>
      </c>
      <c r="P75" s="447"/>
      <c r="Q75" s="325"/>
      <c r="R75" s="321"/>
      <c r="S75" s="350">
        <f t="shared" si="25"/>
        <v>41</v>
      </c>
      <c r="T75" s="445">
        <f t="shared" si="26"/>
        <v>69</v>
      </c>
      <c r="U75" s="348">
        <f t="shared" si="27"/>
        <v>110</v>
      </c>
      <c r="V75" s="350"/>
      <c r="W75" s="350"/>
      <c r="X75" s="350"/>
      <c r="Y75" s="350"/>
      <c r="Z75" s="350"/>
      <c r="AA75" s="350"/>
      <c r="AB75" s="350"/>
      <c r="AC75" s="350"/>
      <c r="AD75" s="350"/>
      <c r="AE75" s="350"/>
      <c r="AF75" s="350"/>
      <c r="AG75" s="350"/>
      <c r="AH75" s="350"/>
      <c r="AI75" s="348"/>
      <c r="AJ75" s="350"/>
      <c r="AK75" s="350"/>
      <c r="AL75" s="350"/>
      <c r="AM75" s="350"/>
      <c r="AN75" s="350"/>
      <c r="AO75" s="348"/>
      <c r="AP75" s="350"/>
      <c r="AQ75" s="350"/>
      <c r="AR75" s="350"/>
      <c r="AS75" s="350"/>
      <c r="AT75" s="350"/>
      <c r="AU75" s="350"/>
      <c r="AV75" s="350"/>
      <c r="AW75" s="350"/>
      <c r="AX75" s="350"/>
      <c r="AY75" s="350"/>
      <c r="AZ75" s="350"/>
      <c r="BA75" s="350"/>
      <c r="BB75" s="350"/>
      <c r="BC75" s="350"/>
    </row>
    <row r="76" spans="1:55" ht="18" customHeight="1" x14ac:dyDescent="0.2">
      <c r="A76" s="800"/>
      <c r="B76" s="290" t="s">
        <v>344</v>
      </c>
      <c r="C76" s="348"/>
      <c r="D76" s="362"/>
      <c r="E76" s="349" t="s">
        <v>325</v>
      </c>
      <c r="F76" s="348">
        <v>48</v>
      </c>
      <c r="G76" s="348">
        <v>265</v>
      </c>
      <c r="H76" s="348">
        <v>376</v>
      </c>
      <c r="I76" s="348">
        <v>641</v>
      </c>
      <c r="J76" s="348">
        <v>208</v>
      </c>
      <c r="K76" s="348">
        <v>397</v>
      </c>
      <c r="L76" s="348">
        <v>605</v>
      </c>
      <c r="M76" s="348">
        <v>194</v>
      </c>
      <c r="N76" s="348">
        <v>396</v>
      </c>
      <c r="O76" s="348">
        <v>590</v>
      </c>
      <c r="P76" s="447"/>
      <c r="Q76" s="325"/>
      <c r="R76" s="321"/>
      <c r="S76" s="350">
        <f t="shared" si="25"/>
        <v>667</v>
      </c>
      <c r="T76" s="445">
        <f t="shared" si="26"/>
        <v>1169</v>
      </c>
      <c r="U76" s="348">
        <f t="shared" si="27"/>
        <v>1836</v>
      </c>
      <c r="V76" s="350"/>
      <c r="W76" s="350"/>
      <c r="X76" s="350"/>
      <c r="Y76" s="350"/>
      <c r="Z76" s="350"/>
      <c r="AA76" s="350"/>
      <c r="AB76" s="350"/>
      <c r="AC76" s="350"/>
      <c r="AD76" s="350"/>
      <c r="AE76" s="350"/>
      <c r="AF76" s="350"/>
      <c r="AG76" s="350"/>
      <c r="AH76" s="350"/>
      <c r="AI76" s="348"/>
      <c r="AJ76" s="350"/>
      <c r="AK76" s="350"/>
      <c r="AL76" s="350"/>
      <c r="AM76" s="350"/>
      <c r="AN76" s="350"/>
      <c r="AO76" s="348"/>
      <c r="AP76" s="350"/>
      <c r="AQ76" s="350"/>
      <c r="AR76" s="350"/>
      <c r="AS76" s="350"/>
      <c r="AT76" s="350"/>
      <c r="AU76" s="350"/>
      <c r="AV76" s="350"/>
      <c r="AW76" s="350"/>
      <c r="AX76" s="350"/>
      <c r="AY76" s="350"/>
      <c r="AZ76" s="350"/>
      <c r="BA76" s="350"/>
      <c r="BB76" s="350"/>
      <c r="BC76" s="350"/>
    </row>
    <row r="77" spans="1:55" ht="18" customHeight="1" x14ac:dyDescent="0.2">
      <c r="A77" s="800"/>
      <c r="B77" s="290"/>
      <c r="C77" s="348"/>
      <c r="D77" s="362"/>
      <c r="E77" s="349" t="s">
        <v>328</v>
      </c>
      <c r="F77" s="348">
        <v>3</v>
      </c>
      <c r="G77" s="348">
        <v>15</v>
      </c>
      <c r="H77" s="348">
        <v>25</v>
      </c>
      <c r="I77" s="348">
        <v>40</v>
      </c>
      <c r="J77" s="348">
        <v>12</v>
      </c>
      <c r="K77" s="348">
        <v>24</v>
      </c>
      <c r="L77" s="348">
        <v>36</v>
      </c>
      <c r="M77" s="348">
        <v>15</v>
      </c>
      <c r="N77" s="348">
        <v>16</v>
      </c>
      <c r="O77" s="348">
        <v>31</v>
      </c>
      <c r="P77" s="447"/>
      <c r="Q77" s="325"/>
      <c r="R77" s="321"/>
      <c r="S77" s="350">
        <f t="shared" si="25"/>
        <v>42</v>
      </c>
      <c r="T77" s="445">
        <f t="shared" si="26"/>
        <v>65</v>
      </c>
      <c r="U77" s="348">
        <f t="shared" si="27"/>
        <v>107</v>
      </c>
      <c r="V77" s="350"/>
      <c r="W77" s="350"/>
      <c r="X77" s="350"/>
      <c r="Y77" s="350"/>
      <c r="Z77" s="350"/>
      <c r="AA77" s="350"/>
      <c r="AB77" s="350"/>
      <c r="AC77" s="350"/>
      <c r="AD77" s="350"/>
      <c r="AE77" s="350"/>
      <c r="AF77" s="350"/>
      <c r="AG77" s="350"/>
      <c r="AH77" s="350"/>
      <c r="AI77" s="348"/>
      <c r="AJ77" s="350"/>
      <c r="AK77" s="350"/>
      <c r="AL77" s="350"/>
      <c r="AM77" s="350"/>
      <c r="AN77" s="350"/>
      <c r="AO77" s="348"/>
      <c r="AP77" s="350"/>
      <c r="AQ77" s="350"/>
      <c r="AR77" s="350"/>
      <c r="AS77" s="350"/>
      <c r="AT77" s="350"/>
      <c r="AU77" s="350"/>
      <c r="AV77" s="350"/>
      <c r="AW77" s="350"/>
      <c r="AX77" s="350"/>
      <c r="AY77" s="350"/>
      <c r="AZ77" s="350"/>
      <c r="BA77" s="350"/>
      <c r="BB77" s="350"/>
      <c r="BC77" s="350"/>
    </row>
    <row r="78" spans="1:55" ht="18" customHeight="1" x14ac:dyDescent="0.2">
      <c r="A78" s="800"/>
      <c r="B78" s="290"/>
      <c r="C78" s="348"/>
      <c r="D78" s="362"/>
      <c r="E78" s="349" t="s">
        <v>606</v>
      </c>
      <c r="F78" s="350">
        <v>2</v>
      </c>
      <c r="G78" s="348">
        <v>54</v>
      </c>
      <c r="H78" s="348">
        <v>26</v>
      </c>
      <c r="I78" s="348">
        <v>80</v>
      </c>
      <c r="J78" s="348">
        <v>0</v>
      </c>
      <c r="K78" s="348">
        <v>0</v>
      </c>
      <c r="L78" s="348">
        <v>0</v>
      </c>
      <c r="M78" s="348">
        <v>0</v>
      </c>
      <c r="N78" s="348">
        <v>0</v>
      </c>
      <c r="O78" s="348">
        <v>0</v>
      </c>
      <c r="P78" s="447"/>
      <c r="Q78" s="325"/>
      <c r="R78" s="321"/>
      <c r="S78" s="350">
        <f t="shared" si="25"/>
        <v>54</v>
      </c>
      <c r="T78" s="445">
        <f t="shared" si="26"/>
        <v>26</v>
      </c>
      <c r="U78" s="348">
        <f t="shared" si="27"/>
        <v>80</v>
      </c>
      <c r="V78" s="350"/>
      <c r="W78" s="350"/>
      <c r="X78" s="350"/>
      <c r="Y78" s="350"/>
      <c r="Z78" s="350"/>
      <c r="AA78" s="350"/>
      <c r="AB78" s="350"/>
      <c r="AC78" s="350"/>
      <c r="AD78" s="350"/>
      <c r="AE78" s="350"/>
      <c r="AF78" s="350"/>
      <c r="AG78" s="350"/>
      <c r="AH78" s="350"/>
      <c r="AI78" s="348"/>
      <c r="AJ78" s="350"/>
      <c r="AK78" s="350"/>
      <c r="AL78" s="350"/>
      <c r="AM78" s="350"/>
      <c r="AN78" s="350"/>
      <c r="AO78" s="348"/>
      <c r="AP78" s="350"/>
      <c r="AQ78" s="350"/>
      <c r="AR78" s="350"/>
      <c r="AS78" s="350"/>
      <c r="AT78" s="350"/>
      <c r="AU78" s="350"/>
      <c r="AV78" s="350"/>
      <c r="AW78" s="350"/>
      <c r="AX78" s="350"/>
      <c r="AY78" s="350"/>
      <c r="AZ78" s="350"/>
      <c r="BA78" s="350"/>
      <c r="BB78" s="350"/>
      <c r="BC78" s="350"/>
    </row>
    <row r="79" spans="1:55" ht="18" customHeight="1" x14ac:dyDescent="0.2">
      <c r="A79" s="800"/>
      <c r="B79" s="290"/>
      <c r="C79" s="348"/>
      <c r="D79" s="362"/>
      <c r="E79" s="349" t="s">
        <v>343</v>
      </c>
      <c r="F79" s="350">
        <v>3</v>
      </c>
      <c r="G79" s="348">
        <v>32</v>
      </c>
      <c r="H79" s="348">
        <v>32</v>
      </c>
      <c r="I79" s="348">
        <v>64</v>
      </c>
      <c r="J79" s="348">
        <v>22</v>
      </c>
      <c r="K79" s="348">
        <v>26</v>
      </c>
      <c r="L79" s="348">
        <v>48</v>
      </c>
      <c r="M79" s="348">
        <v>8</v>
      </c>
      <c r="N79" s="348">
        <v>7</v>
      </c>
      <c r="O79" s="348">
        <v>15</v>
      </c>
      <c r="P79" s="447"/>
      <c r="Q79" s="325"/>
      <c r="R79" s="321"/>
      <c r="S79" s="350">
        <f t="shared" si="25"/>
        <v>62</v>
      </c>
      <c r="T79" s="445">
        <f t="shared" si="26"/>
        <v>65</v>
      </c>
      <c r="U79" s="348">
        <f t="shared" si="27"/>
        <v>127</v>
      </c>
      <c r="V79" s="350"/>
      <c r="W79" s="350"/>
      <c r="X79" s="350"/>
      <c r="Y79" s="350"/>
      <c r="Z79" s="350"/>
      <c r="AA79" s="350"/>
      <c r="AB79" s="350"/>
      <c r="AC79" s="350"/>
      <c r="AD79" s="350"/>
      <c r="AE79" s="350"/>
      <c r="AF79" s="350"/>
      <c r="AG79" s="350"/>
      <c r="AH79" s="350"/>
      <c r="AI79" s="348"/>
      <c r="AJ79" s="350"/>
      <c r="AK79" s="350"/>
      <c r="AL79" s="350"/>
      <c r="AM79" s="350"/>
      <c r="AN79" s="350"/>
      <c r="AO79" s="348"/>
      <c r="AP79" s="350"/>
      <c r="AQ79" s="350"/>
      <c r="AR79" s="350"/>
      <c r="AS79" s="350"/>
      <c r="AT79" s="350"/>
      <c r="AU79" s="350"/>
      <c r="AV79" s="350"/>
      <c r="AW79" s="350"/>
      <c r="AX79" s="350"/>
      <c r="AY79" s="350"/>
      <c r="AZ79" s="350"/>
      <c r="BA79" s="350"/>
      <c r="BB79" s="350"/>
      <c r="BC79" s="350"/>
    </row>
    <row r="80" spans="1:55" ht="18" customHeight="1" x14ac:dyDescent="0.2">
      <c r="A80" s="800"/>
      <c r="B80" s="277"/>
      <c r="C80" s="348"/>
      <c r="D80" s="362"/>
      <c r="E80" s="349"/>
      <c r="F80" s="348"/>
      <c r="G80" s="348"/>
      <c r="H80" s="348"/>
      <c r="I80" s="348"/>
      <c r="J80" s="348"/>
      <c r="K80" s="348"/>
      <c r="L80" s="348"/>
      <c r="M80" s="348"/>
      <c r="N80" s="348"/>
      <c r="O80" s="348"/>
      <c r="P80" s="348"/>
      <c r="Q80" s="348"/>
      <c r="R80" s="348"/>
      <c r="S80" s="348"/>
      <c r="T80" s="365"/>
      <c r="U80" s="348"/>
      <c r="V80" s="350"/>
      <c r="W80" s="350"/>
      <c r="X80" s="350"/>
      <c r="Y80" s="350"/>
      <c r="Z80" s="350"/>
      <c r="AA80" s="350"/>
      <c r="AB80" s="350"/>
      <c r="AC80" s="350"/>
      <c r="AD80" s="350"/>
      <c r="AE80" s="350"/>
      <c r="AF80" s="350"/>
      <c r="AG80" s="350"/>
      <c r="AH80" s="350"/>
      <c r="AI80" s="348"/>
      <c r="AJ80" s="350"/>
      <c r="AK80" s="350"/>
      <c r="AL80" s="350"/>
      <c r="AM80" s="350"/>
      <c r="AN80" s="350"/>
      <c r="AO80" s="348"/>
      <c r="AP80" s="350"/>
      <c r="AQ80" s="350"/>
      <c r="AR80" s="350"/>
      <c r="AS80" s="350"/>
      <c r="AT80" s="350"/>
      <c r="AU80" s="350"/>
      <c r="AV80" s="350"/>
      <c r="AW80" s="350"/>
      <c r="AX80" s="350"/>
      <c r="AY80" s="350"/>
      <c r="AZ80" s="350"/>
      <c r="BA80" s="350"/>
      <c r="BB80" s="350"/>
      <c r="BC80" s="350"/>
    </row>
    <row r="81" spans="1:55" ht="18" customHeight="1" x14ac:dyDescent="0.2">
      <c r="A81" s="800"/>
      <c r="B81" s="289" t="s">
        <v>29</v>
      </c>
      <c r="C81" s="150">
        <f>C83+C85</f>
        <v>9</v>
      </c>
      <c r="D81" s="355">
        <v>0</v>
      </c>
      <c r="E81" s="364"/>
      <c r="F81" s="150">
        <f>SUM(F83:F84)</f>
        <v>58</v>
      </c>
      <c r="G81" s="150">
        <f t="shared" ref="G81:U81" si="28">SUM(G83:G84)</f>
        <v>165</v>
      </c>
      <c r="H81" s="150">
        <f t="shared" si="28"/>
        <v>233</v>
      </c>
      <c r="I81" s="150">
        <f t="shared" si="28"/>
        <v>398</v>
      </c>
      <c r="J81" s="150">
        <f t="shared" si="28"/>
        <v>189</v>
      </c>
      <c r="K81" s="150">
        <f t="shared" si="28"/>
        <v>224</v>
      </c>
      <c r="L81" s="150">
        <f t="shared" si="28"/>
        <v>413</v>
      </c>
      <c r="M81" s="150">
        <f t="shared" si="28"/>
        <v>229</v>
      </c>
      <c r="N81" s="150">
        <f t="shared" si="28"/>
        <v>173</v>
      </c>
      <c r="O81" s="150">
        <f t="shared" si="28"/>
        <v>402</v>
      </c>
      <c r="P81" s="150">
        <f t="shared" si="28"/>
        <v>118</v>
      </c>
      <c r="Q81" s="150">
        <f t="shared" si="28"/>
        <v>109</v>
      </c>
      <c r="R81" s="150">
        <f t="shared" si="28"/>
        <v>227</v>
      </c>
      <c r="S81" s="150">
        <f t="shared" si="28"/>
        <v>701</v>
      </c>
      <c r="T81" s="149">
        <f t="shared" si="28"/>
        <v>739</v>
      </c>
      <c r="U81" s="150">
        <f t="shared" si="28"/>
        <v>1440</v>
      </c>
      <c r="V81" s="151">
        <v>8</v>
      </c>
      <c r="W81" s="151">
        <v>1</v>
      </c>
      <c r="X81" s="151">
        <v>9</v>
      </c>
      <c r="Y81" s="148">
        <v>0</v>
      </c>
      <c r="Z81" s="148">
        <v>0</v>
      </c>
      <c r="AA81" s="151">
        <v>143</v>
      </c>
      <c r="AB81" s="151">
        <v>1</v>
      </c>
      <c r="AC81" s="151">
        <v>5</v>
      </c>
      <c r="AD81" s="151">
        <v>0</v>
      </c>
      <c r="AE81" s="148">
        <v>0</v>
      </c>
      <c r="AF81" s="151">
        <v>2</v>
      </c>
      <c r="AG81" s="151">
        <v>122</v>
      </c>
      <c r="AH81" s="151">
        <v>47</v>
      </c>
      <c r="AI81" s="148">
        <v>169</v>
      </c>
      <c r="AJ81" s="151">
        <v>20</v>
      </c>
      <c r="AK81" s="148">
        <v>0</v>
      </c>
      <c r="AL81" s="151">
        <v>4</v>
      </c>
      <c r="AM81" s="151">
        <v>6</v>
      </c>
      <c r="AN81" s="151">
        <v>11</v>
      </c>
      <c r="AO81" s="148">
        <v>41</v>
      </c>
      <c r="AP81" s="151">
        <v>8</v>
      </c>
      <c r="AQ81" s="151">
        <v>4</v>
      </c>
      <c r="AR81" s="151">
        <v>8</v>
      </c>
      <c r="AS81" s="151">
        <v>8</v>
      </c>
      <c r="AT81" s="151">
        <v>8</v>
      </c>
      <c r="AU81" s="148">
        <v>2</v>
      </c>
      <c r="AV81" s="151">
        <v>4</v>
      </c>
      <c r="AW81" s="148">
        <v>2</v>
      </c>
      <c r="AX81" s="148">
        <v>0</v>
      </c>
      <c r="AY81" s="148">
        <v>0</v>
      </c>
      <c r="AZ81" s="148">
        <v>3</v>
      </c>
      <c r="BA81" s="148">
        <v>0</v>
      </c>
      <c r="BB81" s="148">
        <v>0</v>
      </c>
      <c r="BC81" s="148">
        <v>0</v>
      </c>
    </row>
    <row r="82" spans="1:55" ht="18" customHeight="1" x14ac:dyDescent="0.2">
      <c r="A82" s="544"/>
      <c r="B82" s="277"/>
      <c r="C82" s="348"/>
      <c r="D82" s="362"/>
      <c r="E82" s="349"/>
      <c r="F82" s="348"/>
      <c r="G82" s="348"/>
      <c r="H82" s="348"/>
      <c r="I82" s="348"/>
      <c r="J82" s="348"/>
      <c r="K82" s="348"/>
      <c r="L82" s="348"/>
      <c r="M82" s="348"/>
      <c r="N82" s="348"/>
      <c r="O82" s="348"/>
      <c r="P82" s="348"/>
      <c r="Q82" s="348"/>
      <c r="R82" s="348"/>
      <c r="S82" s="348"/>
      <c r="T82" s="365"/>
      <c r="U82" s="348"/>
      <c r="V82" s="348"/>
      <c r="W82" s="348"/>
      <c r="X82" s="348"/>
      <c r="Y82" s="348"/>
      <c r="Z82" s="348"/>
      <c r="AA82" s="348"/>
      <c r="AB82" s="348"/>
      <c r="AC82" s="348"/>
      <c r="AD82" s="348"/>
      <c r="AE82" s="348"/>
      <c r="AF82" s="348"/>
      <c r="AG82" s="348"/>
      <c r="AH82" s="348"/>
      <c r="AI82" s="348"/>
      <c r="AJ82" s="348"/>
      <c r="AK82" s="348"/>
      <c r="AL82" s="348"/>
      <c r="AM82" s="348"/>
      <c r="AN82" s="348"/>
      <c r="AO82" s="348"/>
      <c r="AP82" s="348"/>
      <c r="AQ82" s="348"/>
      <c r="AR82" s="348"/>
      <c r="AS82" s="348"/>
      <c r="AT82" s="348"/>
      <c r="AU82" s="348"/>
      <c r="AV82" s="348"/>
      <c r="AW82" s="348"/>
      <c r="AX82" s="348"/>
      <c r="AY82" s="348"/>
      <c r="AZ82" s="348"/>
      <c r="BA82" s="348"/>
      <c r="BB82" s="348"/>
      <c r="BC82" s="348"/>
    </row>
    <row r="83" spans="1:55" ht="18" customHeight="1" x14ac:dyDescent="0.2">
      <c r="A83" s="544"/>
      <c r="B83" s="290" t="s">
        <v>320</v>
      </c>
      <c r="C83" s="348">
        <v>8</v>
      </c>
      <c r="D83" s="355">
        <v>0</v>
      </c>
      <c r="E83" s="349" t="s">
        <v>319</v>
      </c>
      <c r="F83" s="350">
        <v>41</v>
      </c>
      <c r="G83" s="350">
        <v>127</v>
      </c>
      <c r="H83" s="348">
        <v>206</v>
      </c>
      <c r="I83" s="350">
        <v>333</v>
      </c>
      <c r="J83" s="348">
        <v>150</v>
      </c>
      <c r="K83" s="350">
        <v>191</v>
      </c>
      <c r="L83" s="348">
        <v>341</v>
      </c>
      <c r="M83" s="350">
        <v>173</v>
      </c>
      <c r="N83" s="348">
        <v>139</v>
      </c>
      <c r="O83" s="350">
        <v>312</v>
      </c>
      <c r="P83" s="348">
        <v>116</v>
      </c>
      <c r="Q83" s="350">
        <v>105</v>
      </c>
      <c r="R83" s="348">
        <v>221</v>
      </c>
      <c r="S83" s="350">
        <f>G83+J83++M83+P83</f>
        <v>566</v>
      </c>
      <c r="T83" s="445">
        <f>H83+K83+N83+Q83</f>
        <v>641</v>
      </c>
      <c r="U83" s="348">
        <f>S83+T83</f>
        <v>1207</v>
      </c>
      <c r="V83" s="348"/>
      <c r="W83" s="348"/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48"/>
      <c r="AJ83" s="348"/>
      <c r="AK83" s="348"/>
      <c r="AL83" s="348"/>
      <c r="AM83" s="348"/>
      <c r="AN83" s="348"/>
      <c r="AO83" s="348"/>
      <c r="AP83" s="348"/>
      <c r="AQ83" s="348"/>
      <c r="AR83" s="348"/>
      <c r="AS83" s="348"/>
      <c r="AT83" s="348"/>
      <c r="AU83" s="348"/>
      <c r="AV83" s="348"/>
      <c r="AW83" s="348"/>
      <c r="AX83" s="348"/>
      <c r="AY83" s="348"/>
      <c r="AZ83" s="348"/>
      <c r="BA83" s="348"/>
      <c r="BB83" s="348"/>
      <c r="BC83" s="348"/>
    </row>
    <row r="84" spans="1:55" ht="18" customHeight="1" x14ac:dyDescent="0.2">
      <c r="A84" s="544"/>
      <c r="B84" s="290"/>
      <c r="C84" s="293"/>
      <c r="D84" s="362"/>
      <c r="E84" s="349" t="s">
        <v>321</v>
      </c>
      <c r="F84" s="350">
        <v>17</v>
      </c>
      <c r="G84" s="350">
        <v>38</v>
      </c>
      <c r="H84" s="348">
        <v>27</v>
      </c>
      <c r="I84" s="350">
        <v>65</v>
      </c>
      <c r="J84" s="348">
        <v>39</v>
      </c>
      <c r="K84" s="350">
        <v>33</v>
      </c>
      <c r="L84" s="348">
        <v>72</v>
      </c>
      <c r="M84" s="350">
        <v>56</v>
      </c>
      <c r="N84" s="348">
        <v>34</v>
      </c>
      <c r="O84" s="350">
        <v>90</v>
      </c>
      <c r="P84" s="348">
        <v>2</v>
      </c>
      <c r="Q84" s="350">
        <v>4</v>
      </c>
      <c r="R84" s="348">
        <v>6</v>
      </c>
      <c r="S84" s="350">
        <f>G84+J84++M84+P84</f>
        <v>135</v>
      </c>
      <c r="T84" s="445">
        <f>H84+K84+N84+Q84</f>
        <v>98</v>
      </c>
      <c r="U84" s="348">
        <f>S84+T84</f>
        <v>233</v>
      </c>
      <c r="V84" s="348"/>
      <c r="W84" s="348"/>
      <c r="X84" s="348"/>
      <c r="Y84" s="348"/>
      <c r="Z84" s="348"/>
      <c r="AA84" s="348"/>
      <c r="AB84" s="348"/>
      <c r="AC84" s="348"/>
      <c r="AD84" s="348"/>
      <c r="AE84" s="348"/>
      <c r="AF84" s="348"/>
      <c r="AG84" s="348"/>
      <c r="AH84" s="348"/>
      <c r="AI84" s="348"/>
      <c r="AJ84" s="348"/>
      <c r="AK84" s="348"/>
      <c r="AL84" s="348"/>
      <c r="AM84" s="348"/>
      <c r="AN84" s="348"/>
      <c r="AO84" s="348"/>
      <c r="AP84" s="348"/>
      <c r="AQ84" s="348"/>
      <c r="AR84" s="348"/>
      <c r="AS84" s="348"/>
      <c r="AT84" s="348"/>
      <c r="AU84" s="348"/>
      <c r="AV84" s="348"/>
      <c r="AW84" s="348"/>
      <c r="AX84" s="348"/>
      <c r="AY84" s="348"/>
      <c r="AZ84" s="348"/>
      <c r="BA84" s="348"/>
      <c r="BB84" s="348"/>
      <c r="BC84" s="348"/>
    </row>
    <row r="85" spans="1:55" ht="18" customHeight="1" x14ac:dyDescent="0.2">
      <c r="A85" s="544"/>
      <c r="B85" s="290" t="s">
        <v>342</v>
      </c>
      <c r="C85" s="355">
        <v>1</v>
      </c>
      <c r="D85" s="355">
        <v>0</v>
      </c>
      <c r="E85" s="349"/>
      <c r="F85" s="369"/>
      <c r="G85" s="369"/>
      <c r="H85" s="369"/>
      <c r="I85" s="369"/>
      <c r="J85" s="369"/>
      <c r="K85" s="369"/>
      <c r="L85" s="369"/>
      <c r="M85" s="369"/>
      <c r="N85" s="369"/>
      <c r="O85" s="369"/>
      <c r="P85" s="369"/>
      <c r="Q85" s="369"/>
      <c r="R85" s="369"/>
      <c r="S85" s="369"/>
      <c r="T85" s="370"/>
      <c r="U85" s="371"/>
      <c r="V85" s="348"/>
      <c r="W85" s="348"/>
      <c r="X85" s="348"/>
      <c r="Y85" s="348"/>
      <c r="Z85" s="348"/>
      <c r="AA85" s="348"/>
      <c r="AB85" s="348"/>
      <c r="AC85" s="348"/>
      <c r="AD85" s="348"/>
      <c r="AE85" s="348"/>
      <c r="AF85" s="348"/>
      <c r="AG85" s="348"/>
      <c r="AH85" s="348"/>
      <c r="AI85" s="348"/>
      <c r="AJ85" s="348"/>
      <c r="AK85" s="348"/>
      <c r="AL85" s="348"/>
      <c r="AM85" s="348"/>
      <c r="AN85" s="348"/>
      <c r="AO85" s="348"/>
      <c r="AP85" s="348"/>
      <c r="AQ85" s="348"/>
      <c r="AR85" s="348"/>
      <c r="AS85" s="348"/>
      <c r="AT85" s="348"/>
      <c r="AU85" s="348"/>
      <c r="AV85" s="348"/>
      <c r="AW85" s="348"/>
      <c r="AX85" s="348"/>
      <c r="AY85" s="348"/>
      <c r="AZ85" s="348"/>
      <c r="BA85" s="348"/>
      <c r="BB85" s="348"/>
      <c r="BC85" s="348"/>
    </row>
    <row r="86" spans="1:55" ht="18" customHeight="1" x14ac:dyDescent="0.2">
      <c r="A86" s="366"/>
      <c r="B86" s="372" t="s">
        <v>344</v>
      </c>
      <c r="C86" s="373"/>
      <c r="D86" s="359"/>
      <c r="E86" s="367"/>
      <c r="F86" s="374"/>
      <c r="G86" s="374"/>
      <c r="H86" s="374"/>
      <c r="I86" s="358"/>
      <c r="J86" s="374"/>
      <c r="K86" s="374"/>
      <c r="L86" s="358"/>
      <c r="M86" s="374"/>
      <c r="N86" s="374"/>
      <c r="O86" s="358"/>
      <c r="P86" s="374"/>
      <c r="Q86" s="374"/>
      <c r="R86" s="358"/>
      <c r="S86" s="358"/>
      <c r="T86" s="368"/>
      <c r="U86" s="358"/>
      <c r="V86" s="358"/>
      <c r="W86" s="358"/>
      <c r="X86" s="358"/>
      <c r="Y86" s="358"/>
      <c r="Z86" s="358"/>
      <c r="AA86" s="358"/>
      <c r="AB86" s="358"/>
      <c r="AC86" s="358"/>
      <c r="AD86" s="358"/>
      <c r="AE86" s="358"/>
      <c r="AF86" s="358"/>
      <c r="AG86" s="358"/>
      <c r="AH86" s="358"/>
      <c r="AI86" s="358"/>
      <c r="AJ86" s="358"/>
      <c r="AK86" s="358"/>
      <c r="AL86" s="358"/>
      <c r="AM86" s="358"/>
      <c r="AN86" s="358"/>
      <c r="AO86" s="358"/>
      <c r="AP86" s="358"/>
      <c r="AQ86" s="358"/>
      <c r="AR86" s="358"/>
      <c r="AS86" s="358"/>
      <c r="AT86" s="358"/>
      <c r="AU86" s="358"/>
      <c r="AV86" s="358"/>
      <c r="AW86" s="358"/>
      <c r="AX86" s="358"/>
      <c r="AY86" s="358"/>
      <c r="AZ86" s="358"/>
      <c r="BA86" s="358"/>
      <c r="BB86" s="358"/>
      <c r="BC86" s="358"/>
    </row>
    <row r="87" spans="1:55" ht="18" customHeight="1" x14ac:dyDescent="0.2">
      <c r="A87" s="46" t="s">
        <v>345</v>
      </c>
      <c r="B87" s="46"/>
      <c r="C87" s="375"/>
      <c r="D87" s="375"/>
      <c r="E87" s="375"/>
      <c r="F87" s="375"/>
      <c r="G87" s="375"/>
      <c r="H87" s="375"/>
      <c r="I87" s="375"/>
      <c r="J87" s="375"/>
      <c r="K87" s="375"/>
      <c r="L87" s="375"/>
      <c r="M87" s="375"/>
      <c r="N87" s="375"/>
      <c r="O87" s="375"/>
      <c r="P87" s="375"/>
      <c r="Q87" s="375"/>
      <c r="R87" s="375"/>
      <c r="S87" s="375"/>
      <c r="T87" s="375"/>
      <c r="U87" s="375"/>
      <c r="V87" s="375"/>
      <c r="W87" s="375"/>
      <c r="X87" s="375"/>
      <c r="Y87" s="375"/>
      <c r="Z87" s="375"/>
      <c r="AA87" s="375"/>
      <c r="AB87" s="375"/>
      <c r="AC87" s="375"/>
      <c r="AD87" s="375"/>
      <c r="AE87" s="375"/>
      <c r="AF87" s="375"/>
      <c r="AG87" s="375"/>
      <c r="AH87" s="375"/>
      <c r="AI87" s="375"/>
      <c r="AJ87" s="375"/>
      <c r="AK87" s="375"/>
      <c r="AL87" s="375"/>
      <c r="AM87" s="375"/>
      <c r="AN87" s="375"/>
      <c r="AO87" s="375"/>
      <c r="AP87" s="375"/>
      <c r="AQ87" s="375"/>
      <c r="AR87" s="375"/>
      <c r="AS87" s="375"/>
      <c r="AT87" s="375"/>
      <c r="AU87" s="375"/>
      <c r="AV87" s="375"/>
      <c r="AW87" s="375"/>
      <c r="AX87" s="375"/>
      <c r="AY87" s="375"/>
      <c r="AZ87" s="375"/>
      <c r="BA87" s="375"/>
      <c r="BB87" s="375"/>
      <c r="BC87" s="375"/>
    </row>
    <row r="88" spans="1:55" ht="18" customHeight="1" x14ac:dyDescent="0.2">
      <c r="A88" s="46" t="s">
        <v>346</v>
      </c>
      <c r="B88" s="46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  <c r="Z88" s="375"/>
      <c r="AA88" s="375"/>
      <c r="AB88" s="375"/>
      <c r="AC88" s="375"/>
      <c r="AD88" s="375"/>
      <c r="AE88" s="375"/>
      <c r="AF88" s="375"/>
      <c r="AG88" s="375"/>
      <c r="AH88" s="375"/>
      <c r="AI88" s="375"/>
      <c r="AJ88" s="375"/>
      <c r="AK88" s="375"/>
      <c r="AL88" s="375"/>
      <c r="AM88" s="375"/>
      <c r="AN88" s="375"/>
      <c r="AO88" s="375"/>
      <c r="AP88" s="375"/>
      <c r="AQ88" s="375"/>
      <c r="AR88" s="375"/>
      <c r="AS88" s="375"/>
      <c r="AT88" s="375"/>
      <c r="AU88" s="375"/>
      <c r="AV88" s="375"/>
      <c r="AW88" s="375"/>
      <c r="AX88" s="375"/>
      <c r="AY88" s="375"/>
      <c r="AZ88" s="375"/>
      <c r="BA88" s="375"/>
      <c r="BB88" s="375"/>
      <c r="BC88" s="375"/>
    </row>
    <row r="89" spans="1:55" ht="13.5" customHeight="1" x14ac:dyDescent="0.2">
      <c r="A89" s="292"/>
      <c r="B89" s="292"/>
      <c r="C89" s="375"/>
      <c r="D89" s="375"/>
      <c r="E89" s="375"/>
      <c r="F89" s="375"/>
      <c r="G89" s="375"/>
      <c r="H89" s="375"/>
      <c r="I89" s="375"/>
      <c r="J89" s="375"/>
      <c r="K89" s="375"/>
      <c r="L89" s="375"/>
      <c r="M89" s="375"/>
      <c r="N89" s="375"/>
      <c r="O89" s="375"/>
      <c r="P89" s="375"/>
      <c r="Q89" s="375"/>
      <c r="R89" s="375"/>
      <c r="S89" s="375"/>
      <c r="T89" s="375"/>
      <c r="U89" s="375"/>
      <c r="V89" s="375"/>
      <c r="W89" s="375"/>
      <c r="X89" s="375"/>
      <c r="Y89" s="375"/>
      <c r="Z89" s="375"/>
      <c r="AA89" s="375"/>
      <c r="AB89" s="375"/>
      <c r="AC89" s="375"/>
      <c r="AD89" s="375"/>
      <c r="AE89" s="375"/>
      <c r="AF89" s="375"/>
      <c r="AG89" s="375"/>
      <c r="AH89" s="375"/>
      <c r="AI89" s="375"/>
      <c r="AJ89" s="375"/>
      <c r="AK89" s="375"/>
      <c r="AL89" s="375"/>
      <c r="AM89" s="375"/>
      <c r="AN89" s="375"/>
      <c r="AO89" s="375"/>
      <c r="AP89" s="375"/>
      <c r="AQ89" s="375"/>
      <c r="AR89" s="375"/>
      <c r="AS89" s="375"/>
      <c r="AT89" s="375"/>
      <c r="AU89" s="375"/>
      <c r="AV89" s="375"/>
      <c r="AW89" s="375"/>
      <c r="AX89" s="375"/>
      <c r="AY89" s="375"/>
      <c r="AZ89" s="375"/>
      <c r="BA89" s="375"/>
      <c r="BB89" s="375"/>
      <c r="BC89" s="375"/>
    </row>
    <row r="90" spans="1:55" ht="13.5" customHeight="1" x14ac:dyDescent="0.2">
      <c r="A90" s="292"/>
      <c r="B90" s="29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</row>
    <row r="91" spans="1:55" x14ac:dyDescent="0.2">
      <c r="A91" s="292"/>
      <c r="B91" s="292"/>
      <c r="C91" s="292"/>
      <c r="D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</row>
    <row r="92" spans="1:55" x14ac:dyDescent="0.2">
      <c r="A92" s="292"/>
      <c r="B92" s="292"/>
      <c r="C92" s="292"/>
      <c r="D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</row>
    <row r="93" spans="1:55" x14ac:dyDescent="0.2">
      <c r="A93" s="292"/>
      <c r="B93" s="292"/>
      <c r="C93" s="292"/>
      <c r="D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</row>
    <row r="94" spans="1:55" x14ac:dyDescent="0.2">
      <c r="A94" s="292"/>
      <c r="B94" s="292"/>
      <c r="C94" s="292"/>
      <c r="D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</row>
    <row r="95" spans="1:55" x14ac:dyDescent="0.2">
      <c r="A95" s="292"/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</row>
    <row r="96" spans="1:55" x14ac:dyDescent="0.2">
      <c r="A96" s="292"/>
      <c r="B96" s="292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</row>
    <row r="97" spans="1:55" x14ac:dyDescent="0.2">
      <c r="A97" s="292"/>
      <c r="B97" s="292"/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</row>
    <row r="98" spans="1:55" x14ac:dyDescent="0.2">
      <c r="A98" s="292"/>
      <c r="B98" s="292"/>
      <c r="C98" s="292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</row>
    <row r="99" spans="1:55" x14ac:dyDescent="0.2">
      <c r="A99" s="292"/>
      <c r="B99" s="292"/>
      <c r="C99" s="292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</row>
    <row r="100" spans="1:55" x14ac:dyDescent="0.2">
      <c r="A100" s="292"/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</row>
    <row r="101" spans="1:55" x14ac:dyDescent="0.2">
      <c r="A101" s="292"/>
      <c r="B101" s="292"/>
      <c r="C101" s="292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</row>
    <row r="102" spans="1:55" x14ac:dyDescent="0.2">
      <c r="A102" s="292"/>
      <c r="B102" s="292"/>
      <c r="C102" s="292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</row>
    <row r="103" spans="1:55" x14ac:dyDescent="0.2">
      <c r="A103" s="292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</row>
    <row r="104" spans="1:55" x14ac:dyDescent="0.2">
      <c r="A104" s="292"/>
      <c r="B104" s="292"/>
      <c r="C104" s="292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</row>
    <row r="105" spans="1:55" x14ac:dyDescent="0.2">
      <c r="A105" s="292"/>
      <c r="B105" s="292"/>
      <c r="C105" s="292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</row>
  </sheetData>
  <mergeCells count="22">
    <mergeCell ref="A65:A81"/>
    <mergeCell ref="AN5:AN8"/>
    <mergeCell ref="AV5:AV8"/>
    <mergeCell ref="W6:W7"/>
    <mergeCell ref="AB6:AB7"/>
    <mergeCell ref="AD6:AD7"/>
    <mergeCell ref="AO6:AO7"/>
    <mergeCell ref="E10:E16"/>
    <mergeCell ref="E17:E21"/>
    <mergeCell ref="A18:B18"/>
    <mergeCell ref="A20:B20"/>
    <mergeCell ref="A27:A54"/>
    <mergeCell ref="A1:BC1"/>
    <mergeCell ref="A2:B2"/>
    <mergeCell ref="A3:A9"/>
    <mergeCell ref="C3:D3"/>
    <mergeCell ref="E3:E9"/>
    <mergeCell ref="F3:F9"/>
    <mergeCell ref="J3:R3"/>
    <mergeCell ref="V3:AI3"/>
    <mergeCell ref="AJ3:AO3"/>
    <mergeCell ref="AQ3:BB3"/>
  </mergeCells>
  <phoneticPr fontId="5"/>
  <printOptions horizontalCentered="1"/>
  <pageMargins left="0.39370078740157483" right="0.39370078740157483" top="0.59055118110236227" bottom="0.39370078740157483" header="0" footer="0.19685039370078741"/>
  <pageSetup paperSize="9" scale="54" firstPageNumber="12" orientation="portrait" useFirstPageNumber="1" r:id="rId1"/>
  <headerFooter scaleWithDoc="0">
    <oddFooter>&amp;C&amp;"ＭＳ ゴシック,標準"&amp;8－ &amp;P －</oddFooter>
  </headerFooter>
  <colBreaks count="1" manualBreakCount="1">
    <brk id="21" max="8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AM80"/>
  <sheetViews>
    <sheetView view="pageBreakPreview" zoomScale="60" zoomScaleNormal="55" workbookViewId="0">
      <selection activeCell="O27" sqref="O27"/>
    </sheetView>
  </sheetViews>
  <sheetFormatPr defaultRowHeight="13.5" x14ac:dyDescent="0.2"/>
  <cols>
    <col min="1" max="1" width="4.19921875" style="501" customWidth="1"/>
    <col min="2" max="2" width="7.3984375" style="501" customWidth="1"/>
    <col min="3" max="3" width="15.19921875" style="524" customWidth="1"/>
    <col min="4" max="4" width="5.296875" style="501" customWidth="1"/>
    <col min="5" max="16" width="7.69921875" style="501" customWidth="1"/>
    <col min="17" max="17" width="4.19921875" style="501" customWidth="1"/>
    <col min="18" max="32" width="6.8984375" style="501" customWidth="1"/>
    <col min="33" max="35" width="9.19921875" style="501" customWidth="1"/>
    <col min="36" max="38" width="5.5" style="501" customWidth="1"/>
    <col min="39" max="39" width="11.09765625" style="501" customWidth="1"/>
    <col min="40" max="16384" width="8.796875" style="501"/>
  </cols>
  <sheetData>
    <row r="1" spans="1:39" ht="43.5" x14ac:dyDescent="0.2">
      <c r="A1" s="821" t="s">
        <v>347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  <c r="V1" s="821"/>
      <c r="W1" s="821"/>
      <c r="X1" s="821"/>
      <c r="Y1" s="821"/>
      <c r="Z1" s="821"/>
      <c r="AA1" s="821"/>
      <c r="AB1" s="821"/>
      <c r="AC1" s="821"/>
      <c r="AD1" s="821"/>
      <c r="AE1" s="821"/>
      <c r="AF1" s="821"/>
      <c r="AG1" s="821"/>
      <c r="AH1" s="821"/>
      <c r="AI1" s="821"/>
      <c r="AJ1" s="821"/>
      <c r="AK1" s="821"/>
      <c r="AL1" s="821"/>
      <c r="AM1" s="821"/>
    </row>
    <row r="2" spans="1:39" ht="28.5" x14ac:dyDescent="0.2">
      <c r="A2" s="156" t="s">
        <v>607</v>
      </c>
      <c r="B2" s="157"/>
      <c r="C2" s="339"/>
      <c r="D2" s="158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</row>
    <row r="3" spans="1:39" ht="19.5" customHeight="1" x14ac:dyDescent="0.2">
      <c r="A3" s="822" t="s">
        <v>348</v>
      </c>
      <c r="B3" s="823"/>
      <c r="C3" s="828" t="s">
        <v>349</v>
      </c>
      <c r="D3" s="831" t="s">
        <v>350</v>
      </c>
      <c r="E3" s="832"/>
      <c r="F3" s="832"/>
      <c r="G3" s="832"/>
      <c r="H3" s="832"/>
      <c r="I3" s="832"/>
      <c r="J3" s="832"/>
      <c r="K3" s="832"/>
      <c r="L3" s="832"/>
      <c r="M3" s="832"/>
      <c r="N3" s="832"/>
      <c r="O3" s="832"/>
      <c r="P3" s="832"/>
      <c r="Q3" s="832" t="s">
        <v>351</v>
      </c>
      <c r="R3" s="832"/>
      <c r="S3" s="832"/>
      <c r="T3" s="832"/>
      <c r="U3" s="832"/>
      <c r="V3" s="832"/>
      <c r="W3" s="832"/>
      <c r="X3" s="832"/>
      <c r="Y3" s="832"/>
      <c r="Z3" s="832"/>
      <c r="AA3" s="832"/>
      <c r="AB3" s="832"/>
      <c r="AC3" s="832"/>
      <c r="AD3" s="832"/>
      <c r="AE3" s="832"/>
      <c r="AF3" s="832"/>
      <c r="AG3" s="833" t="s">
        <v>495</v>
      </c>
      <c r="AH3" s="833"/>
      <c r="AI3" s="833"/>
      <c r="AJ3" s="832" t="s">
        <v>352</v>
      </c>
      <c r="AK3" s="832"/>
      <c r="AL3" s="832"/>
      <c r="AM3" s="838" t="s">
        <v>353</v>
      </c>
    </row>
    <row r="4" spans="1:39" ht="8.25" customHeight="1" x14ac:dyDescent="0.2">
      <c r="A4" s="824"/>
      <c r="B4" s="825"/>
      <c r="C4" s="829"/>
      <c r="D4" s="839" t="s">
        <v>361</v>
      </c>
      <c r="E4" s="832" t="s">
        <v>354</v>
      </c>
      <c r="F4" s="832"/>
      <c r="G4" s="832"/>
      <c r="H4" s="838" t="s">
        <v>355</v>
      </c>
      <c r="I4" s="838"/>
      <c r="J4" s="838"/>
      <c r="K4" s="832" t="s">
        <v>356</v>
      </c>
      <c r="L4" s="832"/>
      <c r="M4" s="832"/>
      <c r="N4" s="838" t="s">
        <v>357</v>
      </c>
      <c r="O4" s="838"/>
      <c r="P4" s="838"/>
      <c r="Q4" s="843" t="s">
        <v>361</v>
      </c>
      <c r="R4" s="838" t="s">
        <v>354</v>
      </c>
      <c r="S4" s="838"/>
      <c r="T4" s="838"/>
      <c r="U4" s="838" t="s">
        <v>358</v>
      </c>
      <c r="V4" s="838"/>
      <c r="W4" s="838"/>
      <c r="X4" s="838" t="s">
        <v>359</v>
      </c>
      <c r="Y4" s="838"/>
      <c r="Z4" s="838"/>
      <c r="AA4" s="832" t="s">
        <v>360</v>
      </c>
      <c r="AB4" s="832"/>
      <c r="AC4" s="832"/>
      <c r="AD4" s="838" t="s">
        <v>357</v>
      </c>
      <c r="AE4" s="838"/>
      <c r="AF4" s="838"/>
      <c r="AG4" s="834"/>
      <c r="AH4" s="834"/>
      <c r="AI4" s="834"/>
      <c r="AJ4" s="836"/>
      <c r="AK4" s="836"/>
      <c r="AL4" s="836"/>
      <c r="AM4" s="836"/>
    </row>
    <row r="5" spans="1:39" ht="8.25" customHeight="1" x14ac:dyDescent="0.2">
      <c r="A5" s="824"/>
      <c r="B5" s="825"/>
      <c r="C5" s="829"/>
      <c r="D5" s="840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844"/>
      <c r="R5" s="836"/>
      <c r="S5" s="836"/>
      <c r="T5" s="836"/>
      <c r="U5" s="836"/>
      <c r="V5" s="836"/>
      <c r="W5" s="836"/>
      <c r="X5" s="836"/>
      <c r="Y5" s="836"/>
      <c r="Z5" s="836"/>
      <c r="AA5" s="836"/>
      <c r="AB5" s="836"/>
      <c r="AC5" s="836"/>
      <c r="AD5" s="836"/>
      <c r="AE5" s="836"/>
      <c r="AF5" s="836"/>
      <c r="AG5" s="834"/>
      <c r="AH5" s="834"/>
      <c r="AI5" s="834"/>
      <c r="AJ5" s="836"/>
      <c r="AK5" s="836"/>
      <c r="AL5" s="836"/>
      <c r="AM5" s="836"/>
    </row>
    <row r="6" spans="1:39" ht="8.25" customHeight="1" x14ac:dyDescent="0.2">
      <c r="A6" s="824"/>
      <c r="B6" s="825"/>
      <c r="C6" s="829"/>
      <c r="D6" s="840"/>
      <c r="E6" s="836"/>
      <c r="F6" s="836"/>
      <c r="G6" s="836"/>
      <c r="H6" s="836"/>
      <c r="I6" s="836"/>
      <c r="J6" s="836"/>
      <c r="K6" s="836"/>
      <c r="L6" s="836"/>
      <c r="M6" s="836"/>
      <c r="N6" s="836"/>
      <c r="O6" s="836"/>
      <c r="P6" s="836"/>
      <c r="Q6" s="844"/>
      <c r="R6" s="842"/>
      <c r="S6" s="842"/>
      <c r="T6" s="842"/>
      <c r="U6" s="842"/>
      <c r="V6" s="842"/>
      <c r="W6" s="842"/>
      <c r="X6" s="842"/>
      <c r="Y6" s="842"/>
      <c r="Z6" s="842"/>
      <c r="AA6" s="842"/>
      <c r="AB6" s="842"/>
      <c r="AC6" s="842"/>
      <c r="AD6" s="842"/>
      <c r="AE6" s="842"/>
      <c r="AF6" s="842"/>
      <c r="AG6" s="835"/>
      <c r="AH6" s="835"/>
      <c r="AI6" s="835"/>
      <c r="AJ6" s="837"/>
      <c r="AK6" s="837"/>
      <c r="AL6" s="837"/>
      <c r="AM6" s="836"/>
    </row>
    <row r="7" spans="1:39" ht="8.25" customHeight="1" x14ac:dyDescent="0.2">
      <c r="A7" s="824"/>
      <c r="B7" s="825"/>
      <c r="C7" s="829"/>
      <c r="D7" s="840"/>
      <c r="E7" s="832" t="s">
        <v>138</v>
      </c>
      <c r="F7" s="838" t="s">
        <v>139</v>
      </c>
      <c r="G7" s="832" t="s">
        <v>362</v>
      </c>
      <c r="H7" s="832" t="s">
        <v>138</v>
      </c>
      <c r="I7" s="838" t="s">
        <v>139</v>
      </c>
      <c r="J7" s="832" t="s">
        <v>362</v>
      </c>
      <c r="K7" s="832" t="s">
        <v>138</v>
      </c>
      <c r="L7" s="838" t="s">
        <v>139</v>
      </c>
      <c r="M7" s="832" t="s">
        <v>362</v>
      </c>
      <c r="N7" s="832" t="s">
        <v>138</v>
      </c>
      <c r="O7" s="838" t="s">
        <v>139</v>
      </c>
      <c r="P7" s="832" t="s">
        <v>362</v>
      </c>
      <c r="Q7" s="844"/>
      <c r="R7" s="838" t="s">
        <v>138</v>
      </c>
      <c r="S7" s="838" t="s">
        <v>139</v>
      </c>
      <c r="T7" s="838" t="s">
        <v>1</v>
      </c>
      <c r="U7" s="838" t="s">
        <v>138</v>
      </c>
      <c r="V7" s="838" t="s">
        <v>139</v>
      </c>
      <c r="W7" s="838" t="s">
        <v>1</v>
      </c>
      <c r="X7" s="838" t="s">
        <v>138</v>
      </c>
      <c r="Y7" s="838" t="s">
        <v>139</v>
      </c>
      <c r="Z7" s="838" t="s">
        <v>1</v>
      </c>
      <c r="AA7" s="838" t="s">
        <v>138</v>
      </c>
      <c r="AB7" s="838" t="s">
        <v>139</v>
      </c>
      <c r="AC7" s="838" t="s">
        <v>1</v>
      </c>
      <c r="AD7" s="838" t="s">
        <v>138</v>
      </c>
      <c r="AE7" s="838" t="s">
        <v>139</v>
      </c>
      <c r="AF7" s="838" t="s">
        <v>1</v>
      </c>
      <c r="AG7" s="838" t="s">
        <v>138</v>
      </c>
      <c r="AH7" s="838" t="s">
        <v>139</v>
      </c>
      <c r="AI7" s="838" t="s">
        <v>1</v>
      </c>
      <c r="AJ7" s="832" t="s">
        <v>138</v>
      </c>
      <c r="AK7" s="832" t="s">
        <v>139</v>
      </c>
      <c r="AL7" s="832" t="s">
        <v>1</v>
      </c>
      <c r="AM7" s="836"/>
    </row>
    <row r="8" spans="1:39" ht="8.25" customHeight="1" x14ac:dyDescent="0.2">
      <c r="A8" s="824"/>
      <c r="B8" s="825"/>
      <c r="C8" s="829"/>
      <c r="D8" s="840"/>
      <c r="E8" s="836"/>
      <c r="F8" s="836"/>
      <c r="G8" s="836"/>
      <c r="H8" s="836"/>
      <c r="I8" s="836"/>
      <c r="J8" s="836"/>
      <c r="K8" s="836"/>
      <c r="L8" s="836"/>
      <c r="M8" s="836"/>
      <c r="N8" s="836"/>
      <c r="O8" s="836"/>
      <c r="P8" s="836"/>
      <c r="Q8" s="844"/>
      <c r="R8" s="836"/>
      <c r="S8" s="836"/>
      <c r="T8" s="836"/>
      <c r="U8" s="836"/>
      <c r="V8" s="836"/>
      <c r="W8" s="836"/>
      <c r="X8" s="836"/>
      <c r="Y8" s="836"/>
      <c r="Z8" s="836"/>
      <c r="AA8" s="836"/>
      <c r="AB8" s="836"/>
      <c r="AC8" s="836"/>
      <c r="AD8" s="836"/>
      <c r="AE8" s="836"/>
      <c r="AF8" s="836"/>
      <c r="AG8" s="836"/>
      <c r="AH8" s="836"/>
      <c r="AI8" s="836"/>
      <c r="AJ8" s="836"/>
      <c r="AK8" s="836"/>
      <c r="AL8" s="836"/>
      <c r="AM8" s="836"/>
    </row>
    <row r="9" spans="1:39" ht="8.25" customHeight="1" x14ac:dyDescent="0.2">
      <c r="A9" s="826"/>
      <c r="B9" s="827"/>
      <c r="C9" s="830"/>
      <c r="D9" s="841"/>
      <c r="E9" s="837"/>
      <c r="F9" s="837"/>
      <c r="G9" s="837"/>
      <c r="H9" s="837"/>
      <c r="I9" s="837"/>
      <c r="J9" s="837"/>
      <c r="K9" s="837"/>
      <c r="L9" s="837"/>
      <c r="M9" s="837"/>
      <c r="N9" s="837"/>
      <c r="O9" s="837"/>
      <c r="P9" s="837"/>
      <c r="Q9" s="845"/>
      <c r="R9" s="837"/>
      <c r="S9" s="837"/>
      <c r="T9" s="837"/>
      <c r="U9" s="837"/>
      <c r="V9" s="837"/>
      <c r="W9" s="837"/>
      <c r="X9" s="837"/>
      <c r="Y9" s="837"/>
      <c r="Z9" s="837"/>
      <c r="AA9" s="837"/>
      <c r="AB9" s="837"/>
      <c r="AC9" s="837"/>
      <c r="AD9" s="837"/>
      <c r="AE9" s="837"/>
      <c r="AF9" s="837"/>
      <c r="AG9" s="837"/>
      <c r="AH9" s="837"/>
      <c r="AI9" s="837"/>
      <c r="AJ9" s="837"/>
      <c r="AK9" s="837"/>
      <c r="AL9" s="837"/>
      <c r="AM9" s="837"/>
    </row>
    <row r="10" spans="1:39" ht="54.75" customHeight="1" x14ac:dyDescent="0.2">
      <c r="A10" s="849" t="s">
        <v>217</v>
      </c>
      <c r="B10" s="850"/>
      <c r="C10" s="851"/>
      <c r="D10" s="502">
        <v>191</v>
      </c>
      <c r="E10" s="502">
        <f t="shared" ref="E10:P10" si="0">E11+E12+E25+E49+E56+E63+E69+E70+E71+E72+E73+E74+E75+E76+E77+E78</f>
        <v>12223</v>
      </c>
      <c r="F10" s="502">
        <f t="shared" si="0"/>
        <v>11079</v>
      </c>
      <c r="G10" s="502">
        <f t="shared" si="0"/>
        <v>23302</v>
      </c>
      <c r="H10" s="502">
        <f t="shared" si="0"/>
        <v>11632</v>
      </c>
      <c r="I10" s="502">
        <f t="shared" si="0"/>
        <v>10905</v>
      </c>
      <c r="J10" s="502">
        <f t="shared" si="0"/>
        <v>22537</v>
      </c>
      <c r="K10" s="502">
        <f t="shared" si="0"/>
        <v>11872</v>
      </c>
      <c r="L10" s="502">
        <f t="shared" si="0"/>
        <v>11269</v>
      </c>
      <c r="M10" s="502">
        <f t="shared" si="0"/>
        <v>23141</v>
      </c>
      <c r="N10" s="502">
        <f t="shared" si="0"/>
        <v>35727</v>
      </c>
      <c r="O10" s="502">
        <f t="shared" si="0"/>
        <v>33253</v>
      </c>
      <c r="P10" s="502">
        <f t="shared" si="0"/>
        <v>68980</v>
      </c>
      <c r="Q10" s="502">
        <v>32</v>
      </c>
      <c r="R10" s="502">
        <f t="shared" ref="R10:AM10" si="1">R11+R12+R25+R49+R56+R63+R69+R70+R71+R72+R73+R74+R75+R76+R77+R78</f>
        <v>394</v>
      </c>
      <c r="S10" s="502">
        <f t="shared" si="1"/>
        <v>319</v>
      </c>
      <c r="T10" s="502">
        <f t="shared" si="1"/>
        <v>713</v>
      </c>
      <c r="U10" s="502">
        <f t="shared" si="1"/>
        <v>313</v>
      </c>
      <c r="V10" s="502">
        <f t="shared" si="1"/>
        <v>256</v>
      </c>
      <c r="W10" s="502">
        <f t="shared" si="1"/>
        <v>569</v>
      </c>
      <c r="X10" s="502">
        <f t="shared" si="1"/>
        <v>314</v>
      </c>
      <c r="Y10" s="502">
        <f t="shared" si="1"/>
        <v>208</v>
      </c>
      <c r="Z10" s="502">
        <f t="shared" si="1"/>
        <v>522</v>
      </c>
      <c r="AA10" s="502">
        <f t="shared" si="1"/>
        <v>219</v>
      </c>
      <c r="AB10" s="502">
        <f t="shared" si="1"/>
        <v>109</v>
      </c>
      <c r="AC10" s="502">
        <f t="shared" si="1"/>
        <v>328</v>
      </c>
      <c r="AD10" s="502">
        <f t="shared" si="1"/>
        <v>1240</v>
      </c>
      <c r="AE10" s="502">
        <f t="shared" si="1"/>
        <v>892</v>
      </c>
      <c r="AF10" s="502">
        <f t="shared" si="1"/>
        <v>2132</v>
      </c>
      <c r="AG10" s="502">
        <f t="shared" si="1"/>
        <v>36967</v>
      </c>
      <c r="AH10" s="502">
        <f t="shared" si="1"/>
        <v>34145</v>
      </c>
      <c r="AI10" s="502">
        <f t="shared" si="1"/>
        <v>71112</v>
      </c>
      <c r="AJ10" s="502">
        <f t="shared" si="1"/>
        <v>53</v>
      </c>
      <c r="AK10" s="502">
        <f t="shared" si="1"/>
        <v>228</v>
      </c>
      <c r="AL10" s="502">
        <f t="shared" si="1"/>
        <v>281</v>
      </c>
      <c r="AM10" s="502">
        <f t="shared" si="1"/>
        <v>71393</v>
      </c>
    </row>
    <row r="11" spans="1:39" ht="23.25" customHeight="1" x14ac:dyDescent="0.2">
      <c r="A11" s="846" t="s">
        <v>363</v>
      </c>
      <c r="B11" s="847"/>
      <c r="C11" s="848"/>
      <c r="D11" s="502">
        <v>137</v>
      </c>
      <c r="E11" s="503">
        <v>8071</v>
      </c>
      <c r="F11" s="502">
        <v>7917</v>
      </c>
      <c r="G11" s="503">
        <v>15988</v>
      </c>
      <c r="H11" s="503">
        <v>7840</v>
      </c>
      <c r="I11" s="503">
        <v>7832</v>
      </c>
      <c r="J11" s="503">
        <v>15672</v>
      </c>
      <c r="K11" s="503">
        <v>7934</v>
      </c>
      <c r="L11" s="503">
        <v>8147</v>
      </c>
      <c r="M11" s="503">
        <v>16081</v>
      </c>
      <c r="N11" s="503">
        <v>23845</v>
      </c>
      <c r="O11" s="503">
        <v>23896</v>
      </c>
      <c r="P11" s="503">
        <v>47741</v>
      </c>
      <c r="Q11" s="502">
        <v>27</v>
      </c>
      <c r="R11" s="503">
        <v>205</v>
      </c>
      <c r="S11" s="504">
        <v>188</v>
      </c>
      <c r="T11" s="503">
        <v>393</v>
      </c>
      <c r="U11" s="503">
        <v>177</v>
      </c>
      <c r="V11" s="503">
        <v>160</v>
      </c>
      <c r="W11" s="503">
        <v>337</v>
      </c>
      <c r="X11" s="503">
        <v>140</v>
      </c>
      <c r="Y11" s="503">
        <v>131</v>
      </c>
      <c r="Z11" s="503">
        <v>271</v>
      </c>
      <c r="AA11" s="503">
        <v>128</v>
      </c>
      <c r="AB11" s="503">
        <v>88</v>
      </c>
      <c r="AC11" s="503">
        <v>216</v>
      </c>
      <c r="AD11" s="503">
        <v>650</v>
      </c>
      <c r="AE11" s="503">
        <v>567</v>
      </c>
      <c r="AF11" s="503">
        <v>1217</v>
      </c>
      <c r="AG11" s="504">
        <f>N11+AD11</f>
        <v>24495</v>
      </c>
      <c r="AH11" s="504">
        <f>O11+AE11</f>
        <v>24463</v>
      </c>
      <c r="AI11" s="504">
        <f>P11+AF11</f>
        <v>48958</v>
      </c>
      <c r="AJ11" s="503">
        <v>0</v>
      </c>
      <c r="AK11" s="503">
        <v>0</v>
      </c>
      <c r="AL11" s="505">
        <v>0</v>
      </c>
      <c r="AM11" s="503">
        <f>AI11+AL11</f>
        <v>48958</v>
      </c>
    </row>
    <row r="12" spans="1:39" ht="21" customHeight="1" x14ac:dyDescent="0.2">
      <c r="A12" s="855" t="s">
        <v>496</v>
      </c>
      <c r="B12" s="858" t="s">
        <v>497</v>
      </c>
      <c r="C12" s="506" t="s">
        <v>1</v>
      </c>
      <c r="D12" s="507">
        <f t="shared" ref="D12:AL12" si="2">SUM(D13:D24)</f>
        <v>33</v>
      </c>
      <c r="E12" s="507">
        <f t="shared" si="2"/>
        <v>498</v>
      </c>
      <c r="F12" s="507">
        <f t="shared" si="2"/>
        <v>388</v>
      </c>
      <c r="G12" s="507">
        <f t="shared" si="2"/>
        <v>886</v>
      </c>
      <c r="H12" s="507">
        <f t="shared" si="2"/>
        <v>462</v>
      </c>
      <c r="I12" s="507">
        <f t="shared" si="2"/>
        <v>378</v>
      </c>
      <c r="J12" s="507">
        <f t="shared" si="2"/>
        <v>840</v>
      </c>
      <c r="K12" s="507">
        <f t="shared" si="2"/>
        <v>480</v>
      </c>
      <c r="L12" s="507">
        <f t="shared" si="2"/>
        <v>352</v>
      </c>
      <c r="M12" s="507">
        <f t="shared" si="2"/>
        <v>832</v>
      </c>
      <c r="N12" s="507">
        <f t="shared" si="2"/>
        <v>1440</v>
      </c>
      <c r="O12" s="507">
        <f t="shared" si="2"/>
        <v>1118</v>
      </c>
      <c r="P12" s="507">
        <f t="shared" si="2"/>
        <v>2558</v>
      </c>
      <c r="Q12" s="507">
        <f t="shared" si="2"/>
        <v>0</v>
      </c>
      <c r="R12" s="507">
        <f t="shared" si="2"/>
        <v>0</v>
      </c>
      <c r="S12" s="508">
        <f t="shared" si="2"/>
        <v>0</v>
      </c>
      <c r="T12" s="507">
        <f t="shared" si="2"/>
        <v>0</v>
      </c>
      <c r="U12" s="507">
        <f t="shared" si="2"/>
        <v>0</v>
      </c>
      <c r="V12" s="507">
        <f t="shared" si="2"/>
        <v>0</v>
      </c>
      <c r="W12" s="507">
        <f t="shared" si="2"/>
        <v>0</v>
      </c>
      <c r="X12" s="507">
        <f t="shared" si="2"/>
        <v>0</v>
      </c>
      <c r="Y12" s="507">
        <f t="shared" si="2"/>
        <v>0</v>
      </c>
      <c r="Z12" s="507">
        <f t="shared" si="2"/>
        <v>0</v>
      </c>
      <c r="AA12" s="507">
        <f t="shared" si="2"/>
        <v>0</v>
      </c>
      <c r="AB12" s="507">
        <f t="shared" si="2"/>
        <v>0</v>
      </c>
      <c r="AC12" s="507">
        <f t="shared" si="2"/>
        <v>0</v>
      </c>
      <c r="AD12" s="507">
        <f>SUM(AD13:AD24)</f>
        <v>0</v>
      </c>
      <c r="AE12" s="507">
        <f t="shared" si="2"/>
        <v>0</v>
      </c>
      <c r="AF12" s="507">
        <f t="shared" si="2"/>
        <v>0</v>
      </c>
      <c r="AG12" s="507">
        <f t="shared" si="2"/>
        <v>1440</v>
      </c>
      <c r="AH12" s="507">
        <f t="shared" si="2"/>
        <v>1118</v>
      </c>
      <c r="AI12" s="507">
        <f>SUM(AI13:AI24)</f>
        <v>2558</v>
      </c>
      <c r="AJ12" s="507">
        <f t="shared" si="2"/>
        <v>10</v>
      </c>
      <c r="AK12" s="507">
        <f t="shared" si="2"/>
        <v>5</v>
      </c>
      <c r="AL12" s="507">
        <f t="shared" si="2"/>
        <v>15</v>
      </c>
      <c r="AM12" s="507">
        <f>SUM(AM13:AM24)</f>
        <v>2573</v>
      </c>
    </row>
    <row r="13" spans="1:39" ht="21" customHeight="1" x14ac:dyDescent="0.2">
      <c r="A13" s="856"/>
      <c r="B13" s="859"/>
      <c r="C13" s="419" t="s">
        <v>498</v>
      </c>
      <c r="D13" s="933">
        <v>11</v>
      </c>
      <c r="E13" s="509">
        <v>187</v>
      </c>
      <c r="F13" s="509">
        <v>85</v>
      </c>
      <c r="G13" s="509">
        <v>272</v>
      </c>
      <c r="H13" s="509">
        <v>165</v>
      </c>
      <c r="I13" s="509">
        <v>83</v>
      </c>
      <c r="J13" s="509">
        <v>248</v>
      </c>
      <c r="K13" s="509">
        <v>156</v>
      </c>
      <c r="L13" s="509">
        <v>63</v>
      </c>
      <c r="M13" s="509">
        <v>219</v>
      </c>
      <c r="N13" s="509">
        <v>508</v>
      </c>
      <c r="O13" s="509">
        <v>231</v>
      </c>
      <c r="P13" s="509">
        <v>739</v>
      </c>
      <c r="Q13" s="509">
        <v>0</v>
      </c>
      <c r="R13" s="509">
        <v>0</v>
      </c>
      <c r="S13" s="509">
        <v>0</v>
      </c>
      <c r="T13" s="509">
        <v>0</v>
      </c>
      <c r="U13" s="509">
        <v>0</v>
      </c>
      <c r="V13" s="509">
        <v>0</v>
      </c>
      <c r="W13" s="509">
        <v>0</v>
      </c>
      <c r="X13" s="509">
        <v>0</v>
      </c>
      <c r="Y13" s="509">
        <v>0</v>
      </c>
      <c r="Z13" s="509">
        <v>0</v>
      </c>
      <c r="AA13" s="509">
        <v>0</v>
      </c>
      <c r="AB13" s="509">
        <v>0</v>
      </c>
      <c r="AC13" s="509">
        <v>0</v>
      </c>
      <c r="AD13" s="509">
        <v>0</v>
      </c>
      <c r="AE13" s="509">
        <v>0</v>
      </c>
      <c r="AF13" s="509">
        <v>0</v>
      </c>
      <c r="AG13" s="510">
        <f>N13+AD13</f>
        <v>508</v>
      </c>
      <c r="AH13" s="510">
        <f>O13+AE13</f>
        <v>231</v>
      </c>
      <c r="AI13" s="510">
        <f>P13+AF13</f>
        <v>739</v>
      </c>
      <c r="AJ13" s="509">
        <v>0</v>
      </c>
      <c r="AK13" s="509">
        <v>0</v>
      </c>
      <c r="AL13" s="509">
        <v>0</v>
      </c>
      <c r="AM13" s="509">
        <f>AI13+AL13</f>
        <v>739</v>
      </c>
    </row>
    <row r="14" spans="1:39" ht="21" customHeight="1" x14ac:dyDescent="0.2">
      <c r="A14" s="856"/>
      <c r="B14" s="859"/>
      <c r="C14" s="419" t="s">
        <v>499</v>
      </c>
      <c r="D14" s="933">
        <v>2</v>
      </c>
      <c r="E14" s="509">
        <v>18</v>
      </c>
      <c r="F14" s="509">
        <v>14</v>
      </c>
      <c r="G14" s="509">
        <v>32</v>
      </c>
      <c r="H14" s="509">
        <v>12</v>
      </c>
      <c r="I14" s="509">
        <v>13</v>
      </c>
      <c r="J14" s="509">
        <v>25</v>
      </c>
      <c r="K14" s="509">
        <v>17</v>
      </c>
      <c r="L14" s="509">
        <v>13</v>
      </c>
      <c r="M14" s="509">
        <v>30</v>
      </c>
      <c r="N14" s="509">
        <v>47</v>
      </c>
      <c r="O14" s="509">
        <v>40</v>
      </c>
      <c r="P14" s="509">
        <v>87</v>
      </c>
      <c r="Q14" s="509">
        <v>0</v>
      </c>
      <c r="R14" s="509">
        <v>0</v>
      </c>
      <c r="S14" s="509">
        <v>0</v>
      </c>
      <c r="T14" s="509">
        <v>0</v>
      </c>
      <c r="U14" s="509">
        <v>0</v>
      </c>
      <c r="V14" s="509">
        <v>0</v>
      </c>
      <c r="W14" s="509">
        <v>0</v>
      </c>
      <c r="X14" s="509">
        <v>0</v>
      </c>
      <c r="Y14" s="509">
        <v>0</v>
      </c>
      <c r="Z14" s="509">
        <v>0</v>
      </c>
      <c r="AA14" s="509">
        <v>0</v>
      </c>
      <c r="AB14" s="509">
        <v>0</v>
      </c>
      <c r="AC14" s="509">
        <v>0</v>
      </c>
      <c r="AD14" s="509">
        <v>0</v>
      </c>
      <c r="AE14" s="509">
        <v>0</v>
      </c>
      <c r="AF14" s="509">
        <v>0</v>
      </c>
      <c r="AG14" s="510">
        <f t="shared" ref="AG14:AI24" si="3">N14+AD14</f>
        <v>47</v>
      </c>
      <c r="AH14" s="510">
        <f t="shared" si="3"/>
        <v>40</v>
      </c>
      <c r="AI14" s="510">
        <f t="shared" si="3"/>
        <v>87</v>
      </c>
      <c r="AJ14" s="509">
        <v>5</v>
      </c>
      <c r="AK14" s="509">
        <v>2</v>
      </c>
      <c r="AL14" s="509">
        <v>7</v>
      </c>
      <c r="AM14" s="509">
        <f t="shared" ref="AM14:AM24" si="4">AI14+AL14</f>
        <v>94</v>
      </c>
    </row>
    <row r="15" spans="1:39" ht="21" customHeight="1" x14ac:dyDescent="0.2">
      <c r="A15" s="856"/>
      <c r="B15" s="859"/>
      <c r="C15" s="419" t="s">
        <v>500</v>
      </c>
      <c r="D15" s="933">
        <v>3</v>
      </c>
      <c r="E15" s="509">
        <v>37</v>
      </c>
      <c r="F15" s="509">
        <v>30</v>
      </c>
      <c r="G15" s="509">
        <v>67</v>
      </c>
      <c r="H15" s="509">
        <v>46</v>
      </c>
      <c r="I15" s="509">
        <v>27</v>
      </c>
      <c r="J15" s="509">
        <v>73</v>
      </c>
      <c r="K15" s="509">
        <v>43</v>
      </c>
      <c r="L15" s="509">
        <v>26</v>
      </c>
      <c r="M15" s="509">
        <v>69</v>
      </c>
      <c r="N15" s="509">
        <v>126</v>
      </c>
      <c r="O15" s="509">
        <v>83</v>
      </c>
      <c r="P15" s="509">
        <v>209</v>
      </c>
      <c r="Q15" s="509">
        <v>0</v>
      </c>
      <c r="R15" s="509">
        <v>0</v>
      </c>
      <c r="S15" s="509">
        <v>0</v>
      </c>
      <c r="T15" s="509">
        <v>0</v>
      </c>
      <c r="U15" s="509">
        <v>0</v>
      </c>
      <c r="V15" s="509">
        <v>0</v>
      </c>
      <c r="W15" s="509">
        <v>0</v>
      </c>
      <c r="X15" s="509">
        <v>0</v>
      </c>
      <c r="Y15" s="509">
        <v>0</v>
      </c>
      <c r="Z15" s="509">
        <v>0</v>
      </c>
      <c r="AA15" s="509">
        <v>0</v>
      </c>
      <c r="AB15" s="509">
        <v>0</v>
      </c>
      <c r="AC15" s="509">
        <v>0</v>
      </c>
      <c r="AD15" s="509">
        <v>0</v>
      </c>
      <c r="AE15" s="509">
        <v>0</v>
      </c>
      <c r="AF15" s="509">
        <v>0</v>
      </c>
      <c r="AG15" s="510">
        <f t="shared" si="3"/>
        <v>126</v>
      </c>
      <c r="AH15" s="510">
        <f t="shared" si="3"/>
        <v>83</v>
      </c>
      <c r="AI15" s="510">
        <f t="shared" si="3"/>
        <v>209</v>
      </c>
      <c r="AJ15" s="509">
        <v>5</v>
      </c>
      <c r="AK15" s="509">
        <v>3</v>
      </c>
      <c r="AL15" s="509">
        <v>8</v>
      </c>
      <c r="AM15" s="509">
        <f t="shared" si="4"/>
        <v>217</v>
      </c>
    </row>
    <row r="16" spans="1:39" ht="21" customHeight="1" x14ac:dyDescent="0.2">
      <c r="A16" s="856"/>
      <c r="B16" s="859"/>
      <c r="C16" s="419" t="s">
        <v>501</v>
      </c>
      <c r="D16" s="933">
        <v>5</v>
      </c>
      <c r="E16" s="509">
        <v>55</v>
      </c>
      <c r="F16" s="509">
        <v>105</v>
      </c>
      <c r="G16" s="509">
        <v>160</v>
      </c>
      <c r="H16" s="509">
        <v>40</v>
      </c>
      <c r="I16" s="509">
        <v>125</v>
      </c>
      <c r="J16" s="509">
        <v>165</v>
      </c>
      <c r="K16" s="509">
        <v>57</v>
      </c>
      <c r="L16" s="509">
        <v>111</v>
      </c>
      <c r="M16" s="509">
        <v>168</v>
      </c>
      <c r="N16" s="509">
        <v>152</v>
      </c>
      <c r="O16" s="509">
        <v>341</v>
      </c>
      <c r="P16" s="509">
        <v>493</v>
      </c>
      <c r="Q16" s="509">
        <v>0</v>
      </c>
      <c r="R16" s="509">
        <v>0</v>
      </c>
      <c r="S16" s="509">
        <v>0</v>
      </c>
      <c r="T16" s="509">
        <v>0</v>
      </c>
      <c r="U16" s="509">
        <v>0</v>
      </c>
      <c r="V16" s="509">
        <v>0</v>
      </c>
      <c r="W16" s="509">
        <v>0</v>
      </c>
      <c r="X16" s="509">
        <v>0</v>
      </c>
      <c r="Y16" s="509">
        <v>0</v>
      </c>
      <c r="Z16" s="509">
        <v>0</v>
      </c>
      <c r="AA16" s="509">
        <v>0</v>
      </c>
      <c r="AB16" s="509">
        <v>0</v>
      </c>
      <c r="AC16" s="509">
        <v>0</v>
      </c>
      <c r="AD16" s="509">
        <v>0</v>
      </c>
      <c r="AE16" s="509">
        <v>0</v>
      </c>
      <c r="AF16" s="509">
        <v>0</v>
      </c>
      <c r="AG16" s="510">
        <f t="shared" si="3"/>
        <v>152</v>
      </c>
      <c r="AH16" s="510">
        <f t="shared" si="3"/>
        <v>341</v>
      </c>
      <c r="AI16" s="510">
        <f t="shared" si="3"/>
        <v>493</v>
      </c>
      <c r="AJ16" s="509">
        <v>0</v>
      </c>
      <c r="AK16" s="509">
        <v>0</v>
      </c>
      <c r="AL16" s="509">
        <v>0</v>
      </c>
      <c r="AM16" s="509">
        <f t="shared" si="4"/>
        <v>493</v>
      </c>
    </row>
    <row r="17" spans="1:39" ht="21" customHeight="1" x14ac:dyDescent="0.2">
      <c r="A17" s="856"/>
      <c r="B17" s="859"/>
      <c r="C17" s="419" t="s">
        <v>502</v>
      </c>
      <c r="D17" s="933">
        <v>2</v>
      </c>
      <c r="E17" s="509">
        <v>60</v>
      </c>
      <c r="F17" s="509">
        <v>9</v>
      </c>
      <c r="G17" s="509">
        <v>69</v>
      </c>
      <c r="H17" s="509">
        <v>64</v>
      </c>
      <c r="I17" s="509">
        <v>5</v>
      </c>
      <c r="J17" s="509">
        <v>69</v>
      </c>
      <c r="K17" s="509">
        <v>62</v>
      </c>
      <c r="L17" s="509">
        <v>6</v>
      </c>
      <c r="M17" s="509">
        <v>68</v>
      </c>
      <c r="N17" s="509">
        <v>186</v>
      </c>
      <c r="O17" s="509">
        <v>20</v>
      </c>
      <c r="P17" s="509">
        <v>206</v>
      </c>
      <c r="Q17" s="509">
        <v>0</v>
      </c>
      <c r="R17" s="509">
        <v>0</v>
      </c>
      <c r="S17" s="509">
        <v>0</v>
      </c>
      <c r="T17" s="509">
        <v>0</v>
      </c>
      <c r="U17" s="509">
        <v>0</v>
      </c>
      <c r="V17" s="509">
        <v>0</v>
      </c>
      <c r="W17" s="509">
        <v>0</v>
      </c>
      <c r="X17" s="509">
        <v>0</v>
      </c>
      <c r="Y17" s="509">
        <v>0</v>
      </c>
      <c r="Z17" s="509">
        <v>0</v>
      </c>
      <c r="AA17" s="509">
        <v>0</v>
      </c>
      <c r="AB17" s="509">
        <v>0</v>
      </c>
      <c r="AC17" s="509">
        <v>0</v>
      </c>
      <c r="AD17" s="509">
        <v>0</v>
      </c>
      <c r="AE17" s="509">
        <v>0</v>
      </c>
      <c r="AF17" s="509">
        <v>0</v>
      </c>
      <c r="AG17" s="510">
        <f t="shared" si="3"/>
        <v>186</v>
      </c>
      <c r="AH17" s="510">
        <f t="shared" si="3"/>
        <v>20</v>
      </c>
      <c r="AI17" s="510">
        <f t="shared" si="3"/>
        <v>206</v>
      </c>
      <c r="AJ17" s="509">
        <v>0</v>
      </c>
      <c r="AK17" s="509">
        <v>0</v>
      </c>
      <c r="AL17" s="509">
        <v>0</v>
      </c>
      <c r="AM17" s="509">
        <f t="shared" si="4"/>
        <v>206</v>
      </c>
    </row>
    <row r="18" spans="1:39" ht="21" customHeight="1" x14ac:dyDescent="0.2">
      <c r="A18" s="856"/>
      <c r="B18" s="859"/>
      <c r="C18" s="419" t="s">
        <v>503</v>
      </c>
      <c r="D18" s="933">
        <v>0</v>
      </c>
      <c r="E18" s="509">
        <v>0</v>
      </c>
      <c r="F18" s="509">
        <v>0</v>
      </c>
      <c r="G18" s="509">
        <v>0</v>
      </c>
      <c r="H18" s="509">
        <v>0</v>
      </c>
      <c r="I18" s="509">
        <v>0</v>
      </c>
      <c r="J18" s="509">
        <v>0</v>
      </c>
      <c r="K18" s="509">
        <v>0</v>
      </c>
      <c r="L18" s="509">
        <v>0</v>
      </c>
      <c r="M18" s="509">
        <v>0</v>
      </c>
      <c r="N18" s="509">
        <v>0</v>
      </c>
      <c r="O18" s="509">
        <v>0</v>
      </c>
      <c r="P18" s="509">
        <v>0</v>
      </c>
      <c r="Q18" s="509">
        <v>0</v>
      </c>
      <c r="R18" s="509">
        <v>0</v>
      </c>
      <c r="S18" s="509">
        <v>0</v>
      </c>
      <c r="T18" s="509">
        <v>0</v>
      </c>
      <c r="U18" s="509">
        <v>0</v>
      </c>
      <c r="V18" s="509">
        <v>0</v>
      </c>
      <c r="W18" s="509">
        <v>0</v>
      </c>
      <c r="X18" s="509">
        <v>0</v>
      </c>
      <c r="Y18" s="509">
        <v>0</v>
      </c>
      <c r="Z18" s="509">
        <v>0</v>
      </c>
      <c r="AA18" s="509">
        <v>0</v>
      </c>
      <c r="AB18" s="509">
        <v>0</v>
      </c>
      <c r="AC18" s="509">
        <v>0</v>
      </c>
      <c r="AD18" s="509">
        <v>0</v>
      </c>
      <c r="AE18" s="509">
        <v>0</v>
      </c>
      <c r="AF18" s="509">
        <v>0</v>
      </c>
      <c r="AG18" s="510">
        <f t="shared" si="3"/>
        <v>0</v>
      </c>
      <c r="AH18" s="510">
        <f t="shared" si="3"/>
        <v>0</v>
      </c>
      <c r="AI18" s="510">
        <f t="shared" si="3"/>
        <v>0</v>
      </c>
      <c r="AJ18" s="509">
        <v>0</v>
      </c>
      <c r="AK18" s="509">
        <v>0</v>
      </c>
      <c r="AL18" s="509">
        <v>0</v>
      </c>
      <c r="AM18" s="509">
        <f t="shared" si="4"/>
        <v>0</v>
      </c>
    </row>
    <row r="19" spans="1:39" ht="21" customHeight="1" x14ac:dyDescent="0.2">
      <c r="A19" s="856"/>
      <c r="B19" s="859"/>
      <c r="C19" s="419" t="s">
        <v>504</v>
      </c>
      <c r="D19" s="933">
        <v>1</v>
      </c>
      <c r="E19" s="509">
        <v>11</v>
      </c>
      <c r="F19" s="509">
        <v>14</v>
      </c>
      <c r="G19" s="509">
        <v>25</v>
      </c>
      <c r="H19" s="509">
        <v>17</v>
      </c>
      <c r="I19" s="509">
        <v>19</v>
      </c>
      <c r="J19" s="509">
        <v>36</v>
      </c>
      <c r="K19" s="509">
        <v>17</v>
      </c>
      <c r="L19" s="509">
        <v>15</v>
      </c>
      <c r="M19" s="509">
        <v>32</v>
      </c>
      <c r="N19" s="509">
        <v>45</v>
      </c>
      <c r="O19" s="509">
        <v>48</v>
      </c>
      <c r="P19" s="509">
        <v>93</v>
      </c>
      <c r="Q19" s="509">
        <v>0</v>
      </c>
      <c r="R19" s="509">
        <v>0</v>
      </c>
      <c r="S19" s="509">
        <v>0</v>
      </c>
      <c r="T19" s="509">
        <v>0</v>
      </c>
      <c r="U19" s="509">
        <v>0</v>
      </c>
      <c r="V19" s="509">
        <v>0</v>
      </c>
      <c r="W19" s="509">
        <v>0</v>
      </c>
      <c r="X19" s="509">
        <v>0</v>
      </c>
      <c r="Y19" s="509">
        <v>0</v>
      </c>
      <c r="Z19" s="509">
        <v>0</v>
      </c>
      <c r="AA19" s="509">
        <v>0</v>
      </c>
      <c r="AB19" s="509">
        <v>0</v>
      </c>
      <c r="AC19" s="509">
        <v>0</v>
      </c>
      <c r="AD19" s="509">
        <v>0</v>
      </c>
      <c r="AE19" s="509">
        <v>0</v>
      </c>
      <c r="AF19" s="509">
        <v>0</v>
      </c>
      <c r="AG19" s="510">
        <f t="shared" si="3"/>
        <v>45</v>
      </c>
      <c r="AH19" s="510">
        <f t="shared" si="3"/>
        <v>48</v>
      </c>
      <c r="AI19" s="510">
        <f t="shared" si="3"/>
        <v>93</v>
      </c>
      <c r="AJ19" s="509">
        <v>0</v>
      </c>
      <c r="AK19" s="509">
        <v>0</v>
      </c>
      <c r="AL19" s="509">
        <v>0</v>
      </c>
      <c r="AM19" s="509">
        <f t="shared" si="4"/>
        <v>93</v>
      </c>
    </row>
    <row r="20" spans="1:39" ht="21" customHeight="1" x14ac:dyDescent="0.2">
      <c r="A20" s="856"/>
      <c r="B20" s="859"/>
      <c r="C20" s="419" t="s">
        <v>505</v>
      </c>
      <c r="D20" s="933">
        <v>3</v>
      </c>
      <c r="E20" s="509">
        <v>97</v>
      </c>
      <c r="F20" s="509">
        <v>16</v>
      </c>
      <c r="G20" s="509">
        <v>113</v>
      </c>
      <c r="H20" s="509">
        <v>98</v>
      </c>
      <c r="I20" s="509">
        <v>20</v>
      </c>
      <c r="J20" s="509">
        <v>118</v>
      </c>
      <c r="K20" s="509">
        <v>94</v>
      </c>
      <c r="L20" s="509">
        <v>17</v>
      </c>
      <c r="M20" s="509">
        <v>111</v>
      </c>
      <c r="N20" s="509">
        <v>289</v>
      </c>
      <c r="O20" s="509">
        <v>53</v>
      </c>
      <c r="P20" s="509">
        <v>342</v>
      </c>
      <c r="Q20" s="509">
        <v>0</v>
      </c>
      <c r="R20" s="509">
        <v>0</v>
      </c>
      <c r="S20" s="509">
        <v>0</v>
      </c>
      <c r="T20" s="509">
        <v>0</v>
      </c>
      <c r="U20" s="509">
        <v>0</v>
      </c>
      <c r="V20" s="509">
        <v>0</v>
      </c>
      <c r="W20" s="509">
        <v>0</v>
      </c>
      <c r="X20" s="509">
        <v>0</v>
      </c>
      <c r="Y20" s="509">
        <v>0</v>
      </c>
      <c r="Z20" s="509">
        <v>0</v>
      </c>
      <c r="AA20" s="509">
        <v>0</v>
      </c>
      <c r="AB20" s="509">
        <v>0</v>
      </c>
      <c r="AC20" s="509">
        <v>0</v>
      </c>
      <c r="AD20" s="509">
        <v>0</v>
      </c>
      <c r="AE20" s="509">
        <v>0</v>
      </c>
      <c r="AF20" s="509">
        <v>0</v>
      </c>
      <c r="AG20" s="510">
        <f t="shared" si="3"/>
        <v>289</v>
      </c>
      <c r="AH20" s="510">
        <f t="shared" si="3"/>
        <v>53</v>
      </c>
      <c r="AI20" s="510">
        <f t="shared" si="3"/>
        <v>342</v>
      </c>
      <c r="AJ20" s="509">
        <v>0</v>
      </c>
      <c r="AK20" s="509">
        <v>0</v>
      </c>
      <c r="AL20" s="509">
        <v>0</v>
      </c>
      <c r="AM20" s="509">
        <f t="shared" si="4"/>
        <v>342</v>
      </c>
    </row>
    <row r="21" spans="1:39" ht="21" customHeight="1" x14ac:dyDescent="0.2">
      <c r="A21" s="856"/>
      <c r="B21" s="859"/>
      <c r="C21" s="419" t="s">
        <v>506</v>
      </c>
      <c r="D21" s="933">
        <v>3</v>
      </c>
      <c r="E21" s="509">
        <v>8</v>
      </c>
      <c r="F21" s="509">
        <v>83</v>
      </c>
      <c r="G21" s="509">
        <v>91</v>
      </c>
      <c r="H21" s="509">
        <v>9</v>
      </c>
      <c r="I21" s="509">
        <v>71</v>
      </c>
      <c r="J21" s="509">
        <v>80</v>
      </c>
      <c r="K21" s="509">
        <v>6</v>
      </c>
      <c r="L21" s="509">
        <v>73</v>
      </c>
      <c r="M21" s="509">
        <v>79</v>
      </c>
      <c r="N21" s="509">
        <v>23</v>
      </c>
      <c r="O21" s="509">
        <v>227</v>
      </c>
      <c r="P21" s="509">
        <v>250</v>
      </c>
      <c r="Q21" s="509">
        <v>0</v>
      </c>
      <c r="R21" s="509">
        <v>0</v>
      </c>
      <c r="S21" s="509">
        <v>0</v>
      </c>
      <c r="T21" s="509">
        <v>0</v>
      </c>
      <c r="U21" s="509">
        <v>0</v>
      </c>
      <c r="V21" s="509">
        <v>0</v>
      </c>
      <c r="W21" s="509">
        <v>0</v>
      </c>
      <c r="X21" s="509">
        <v>0</v>
      </c>
      <c r="Y21" s="509">
        <v>0</v>
      </c>
      <c r="Z21" s="509">
        <v>0</v>
      </c>
      <c r="AA21" s="509">
        <v>0</v>
      </c>
      <c r="AB21" s="509">
        <v>0</v>
      </c>
      <c r="AC21" s="509">
        <v>0</v>
      </c>
      <c r="AD21" s="509">
        <v>0</v>
      </c>
      <c r="AE21" s="509">
        <v>0</v>
      </c>
      <c r="AF21" s="509">
        <v>0</v>
      </c>
      <c r="AG21" s="510">
        <f t="shared" si="3"/>
        <v>23</v>
      </c>
      <c r="AH21" s="510">
        <f t="shared" si="3"/>
        <v>227</v>
      </c>
      <c r="AI21" s="510">
        <f t="shared" si="3"/>
        <v>250</v>
      </c>
      <c r="AJ21" s="509">
        <v>0</v>
      </c>
      <c r="AK21" s="509">
        <v>0</v>
      </c>
      <c r="AL21" s="509">
        <v>0</v>
      </c>
      <c r="AM21" s="509">
        <f t="shared" si="4"/>
        <v>250</v>
      </c>
    </row>
    <row r="22" spans="1:39" ht="21" customHeight="1" x14ac:dyDescent="0.2">
      <c r="A22" s="856"/>
      <c r="B22" s="859"/>
      <c r="C22" s="419" t="s">
        <v>507</v>
      </c>
      <c r="D22" s="933">
        <v>0</v>
      </c>
      <c r="E22" s="509">
        <v>0</v>
      </c>
      <c r="F22" s="509">
        <v>0</v>
      </c>
      <c r="G22" s="509">
        <v>0</v>
      </c>
      <c r="H22" s="509">
        <v>0</v>
      </c>
      <c r="I22" s="509">
        <v>0</v>
      </c>
      <c r="J22" s="509">
        <v>0</v>
      </c>
      <c r="K22" s="509">
        <v>0</v>
      </c>
      <c r="L22" s="509">
        <v>0</v>
      </c>
      <c r="M22" s="509">
        <v>0</v>
      </c>
      <c r="N22" s="509">
        <v>0</v>
      </c>
      <c r="O22" s="509">
        <v>0</v>
      </c>
      <c r="P22" s="509">
        <v>0</v>
      </c>
      <c r="Q22" s="509">
        <v>0</v>
      </c>
      <c r="R22" s="509">
        <v>0</v>
      </c>
      <c r="S22" s="509">
        <v>0</v>
      </c>
      <c r="T22" s="509">
        <v>0</v>
      </c>
      <c r="U22" s="509">
        <v>0</v>
      </c>
      <c r="V22" s="509">
        <v>0</v>
      </c>
      <c r="W22" s="509">
        <v>0</v>
      </c>
      <c r="X22" s="509">
        <v>0</v>
      </c>
      <c r="Y22" s="509">
        <v>0</v>
      </c>
      <c r="Z22" s="509">
        <v>0</v>
      </c>
      <c r="AA22" s="509">
        <v>0</v>
      </c>
      <c r="AB22" s="509">
        <v>0</v>
      </c>
      <c r="AC22" s="509">
        <v>0</v>
      </c>
      <c r="AD22" s="509">
        <v>0</v>
      </c>
      <c r="AE22" s="509">
        <v>0</v>
      </c>
      <c r="AF22" s="509">
        <v>0</v>
      </c>
      <c r="AG22" s="510">
        <f t="shared" si="3"/>
        <v>0</v>
      </c>
      <c r="AH22" s="510">
        <f t="shared" si="3"/>
        <v>0</v>
      </c>
      <c r="AI22" s="510">
        <f t="shared" si="3"/>
        <v>0</v>
      </c>
      <c r="AJ22" s="509">
        <v>0</v>
      </c>
      <c r="AK22" s="509">
        <v>0</v>
      </c>
      <c r="AL22" s="509">
        <v>0</v>
      </c>
      <c r="AM22" s="509">
        <f t="shared" si="4"/>
        <v>0</v>
      </c>
    </row>
    <row r="23" spans="1:39" ht="21" customHeight="1" x14ac:dyDescent="0.2">
      <c r="A23" s="856"/>
      <c r="B23" s="859"/>
      <c r="C23" s="419" t="s">
        <v>508</v>
      </c>
      <c r="D23" s="933">
        <v>0</v>
      </c>
      <c r="E23" s="509">
        <v>0</v>
      </c>
      <c r="F23" s="509">
        <v>0</v>
      </c>
      <c r="G23" s="509">
        <v>0</v>
      </c>
      <c r="H23" s="509">
        <v>0</v>
      </c>
      <c r="I23" s="509">
        <v>0</v>
      </c>
      <c r="J23" s="509">
        <v>0</v>
      </c>
      <c r="K23" s="509">
        <v>0</v>
      </c>
      <c r="L23" s="509">
        <v>0</v>
      </c>
      <c r="M23" s="509">
        <v>0</v>
      </c>
      <c r="N23" s="509">
        <v>0</v>
      </c>
      <c r="O23" s="509">
        <v>0</v>
      </c>
      <c r="P23" s="509">
        <v>0</v>
      </c>
      <c r="Q23" s="509">
        <v>0</v>
      </c>
      <c r="R23" s="509">
        <v>0</v>
      </c>
      <c r="S23" s="509">
        <v>0</v>
      </c>
      <c r="T23" s="509">
        <v>0</v>
      </c>
      <c r="U23" s="509">
        <v>0</v>
      </c>
      <c r="V23" s="509">
        <v>0</v>
      </c>
      <c r="W23" s="509">
        <v>0</v>
      </c>
      <c r="X23" s="509">
        <v>0</v>
      </c>
      <c r="Y23" s="509">
        <v>0</v>
      </c>
      <c r="Z23" s="509">
        <v>0</v>
      </c>
      <c r="AA23" s="509">
        <v>0</v>
      </c>
      <c r="AB23" s="509">
        <v>0</v>
      </c>
      <c r="AC23" s="509">
        <v>0</v>
      </c>
      <c r="AD23" s="509">
        <v>0</v>
      </c>
      <c r="AE23" s="509">
        <v>0</v>
      </c>
      <c r="AF23" s="509">
        <v>0</v>
      </c>
      <c r="AG23" s="510">
        <f t="shared" si="3"/>
        <v>0</v>
      </c>
      <c r="AH23" s="510">
        <f t="shared" si="3"/>
        <v>0</v>
      </c>
      <c r="AI23" s="510">
        <f t="shared" si="3"/>
        <v>0</v>
      </c>
      <c r="AJ23" s="509">
        <v>0</v>
      </c>
      <c r="AK23" s="509">
        <v>0</v>
      </c>
      <c r="AL23" s="509">
        <v>0</v>
      </c>
      <c r="AM23" s="509">
        <f t="shared" si="4"/>
        <v>0</v>
      </c>
    </row>
    <row r="24" spans="1:39" ht="21" customHeight="1" x14ac:dyDescent="0.2">
      <c r="A24" s="856"/>
      <c r="B24" s="860"/>
      <c r="C24" s="419" t="s">
        <v>509</v>
      </c>
      <c r="D24" s="933">
        <v>3</v>
      </c>
      <c r="E24" s="509">
        <v>25</v>
      </c>
      <c r="F24" s="509">
        <v>32</v>
      </c>
      <c r="G24" s="509">
        <v>57</v>
      </c>
      <c r="H24" s="509">
        <v>11</v>
      </c>
      <c r="I24" s="509">
        <v>15</v>
      </c>
      <c r="J24" s="509">
        <v>26</v>
      </c>
      <c r="K24" s="509">
        <v>28</v>
      </c>
      <c r="L24" s="509">
        <v>28</v>
      </c>
      <c r="M24" s="509">
        <v>56</v>
      </c>
      <c r="N24" s="509">
        <v>64</v>
      </c>
      <c r="O24" s="509">
        <v>75</v>
      </c>
      <c r="P24" s="509">
        <v>139</v>
      </c>
      <c r="Q24" s="509">
        <v>0</v>
      </c>
      <c r="R24" s="509">
        <v>0</v>
      </c>
      <c r="S24" s="509">
        <v>0</v>
      </c>
      <c r="T24" s="509">
        <v>0</v>
      </c>
      <c r="U24" s="509">
        <v>0</v>
      </c>
      <c r="V24" s="509">
        <v>0</v>
      </c>
      <c r="W24" s="509">
        <v>0</v>
      </c>
      <c r="X24" s="509">
        <v>0</v>
      </c>
      <c r="Y24" s="509">
        <v>0</v>
      </c>
      <c r="Z24" s="509">
        <v>0</v>
      </c>
      <c r="AA24" s="509">
        <v>0</v>
      </c>
      <c r="AB24" s="509">
        <v>0</v>
      </c>
      <c r="AC24" s="509">
        <v>0</v>
      </c>
      <c r="AD24" s="509">
        <v>0</v>
      </c>
      <c r="AE24" s="509">
        <v>0</v>
      </c>
      <c r="AF24" s="509">
        <v>0</v>
      </c>
      <c r="AG24" s="510">
        <f t="shared" si="3"/>
        <v>64</v>
      </c>
      <c r="AH24" s="510">
        <f t="shared" si="3"/>
        <v>75</v>
      </c>
      <c r="AI24" s="510">
        <f t="shared" si="3"/>
        <v>139</v>
      </c>
      <c r="AJ24" s="509">
        <v>0</v>
      </c>
      <c r="AK24" s="509">
        <v>0</v>
      </c>
      <c r="AL24" s="509">
        <v>0</v>
      </c>
      <c r="AM24" s="509">
        <f t="shared" si="4"/>
        <v>139</v>
      </c>
    </row>
    <row r="25" spans="1:39" ht="21" customHeight="1" x14ac:dyDescent="0.2">
      <c r="A25" s="856"/>
      <c r="B25" s="861" t="s">
        <v>510</v>
      </c>
      <c r="C25" s="511" t="s">
        <v>1</v>
      </c>
      <c r="D25" s="508">
        <f t="shared" ref="D25:AM25" si="5">SUM(D26:D48)</f>
        <v>50</v>
      </c>
      <c r="E25" s="508">
        <f t="shared" si="5"/>
        <v>1731</v>
      </c>
      <c r="F25" s="508">
        <f t="shared" si="5"/>
        <v>226</v>
      </c>
      <c r="G25" s="508">
        <f t="shared" si="5"/>
        <v>1957</v>
      </c>
      <c r="H25" s="508">
        <f t="shared" si="5"/>
        <v>1678</v>
      </c>
      <c r="I25" s="508">
        <f t="shared" si="5"/>
        <v>231</v>
      </c>
      <c r="J25" s="508">
        <f t="shared" si="5"/>
        <v>1909</v>
      </c>
      <c r="K25" s="508">
        <f t="shared" si="5"/>
        <v>1754</v>
      </c>
      <c r="L25" s="508">
        <f t="shared" si="5"/>
        <v>190</v>
      </c>
      <c r="M25" s="508">
        <f t="shared" si="5"/>
        <v>1944</v>
      </c>
      <c r="N25" s="508">
        <f t="shared" si="5"/>
        <v>5163</v>
      </c>
      <c r="O25" s="508">
        <f t="shared" si="5"/>
        <v>647</v>
      </c>
      <c r="P25" s="508">
        <f t="shared" si="5"/>
        <v>5810</v>
      </c>
      <c r="Q25" s="508">
        <f t="shared" si="5"/>
        <v>13</v>
      </c>
      <c r="R25" s="508">
        <f t="shared" si="5"/>
        <v>109</v>
      </c>
      <c r="S25" s="508">
        <f t="shared" si="5"/>
        <v>16</v>
      </c>
      <c r="T25" s="508">
        <f t="shared" si="5"/>
        <v>125</v>
      </c>
      <c r="U25" s="508">
        <f t="shared" si="5"/>
        <v>72</v>
      </c>
      <c r="V25" s="508">
        <f t="shared" si="5"/>
        <v>10</v>
      </c>
      <c r="W25" s="508">
        <f t="shared" si="5"/>
        <v>82</v>
      </c>
      <c r="X25" s="508">
        <f t="shared" si="5"/>
        <v>103</v>
      </c>
      <c r="Y25" s="508">
        <f t="shared" si="5"/>
        <v>12</v>
      </c>
      <c r="Z25" s="508">
        <f t="shared" si="5"/>
        <v>115</v>
      </c>
      <c r="AA25" s="508">
        <f t="shared" si="5"/>
        <v>86</v>
      </c>
      <c r="AB25" s="508">
        <f t="shared" si="5"/>
        <v>13</v>
      </c>
      <c r="AC25" s="508">
        <f t="shared" si="5"/>
        <v>99</v>
      </c>
      <c r="AD25" s="508">
        <f t="shared" si="5"/>
        <v>370</v>
      </c>
      <c r="AE25" s="508">
        <f t="shared" si="5"/>
        <v>51</v>
      </c>
      <c r="AF25" s="508">
        <f>SUM(AF26:AF48)</f>
        <v>421</v>
      </c>
      <c r="AG25" s="508">
        <f t="shared" si="5"/>
        <v>5533</v>
      </c>
      <c r="AH25" s="508">
        <f t="shared" si="5"/>
        <v>698</v>
      </c>
      <c r="AI25" s="508">
        <f t="shared" si="5"/>
        <v>6231</v>
      </c>
      <c r="AJ25" s="508">
        <f t="shared" si="5"/>
        <v>0</v>
      </c>
      <c r="AK25" s="508">
        <f t="shared" si="5"/>
        <v>0</v>
      </c>
      <c r="AL25" s="508">
        <f t="shared" si="5"/>
        <v>0</v>
      </c>
      <c r="AM25" s="508">
        <f t="shared" si="5"/>
        <v>6231</v>
      </c>
    </row>
    <row r="26" spans="1:39" ht="21" customHeight="1" x14ac:dyDescent="0.2">
      <c r="A26" s="856"/>
      <c r="B26" s="862"/>
      <c r="C26" s="431" t="s">
        <v>511</v>
      </c>
      <c r="D26" s="509">
        <v>1</v>
      </c>
      <c r="E26" s="509">
        <v>75</v>
      </c>
      <c r="F26" s="509">
        <v>4</v>
      </c>
      <c r="G26" s="509">
        <v>79</v>
      </c>
      <c r="H26" s="509">
        <v>75</v>
      </c>
      <c r="I26" s="509">
        <v>4</v>
      </c>
      <c r="J26" s="509">
        <v>79</v>
      </c>
      <c r="K26" s="509">
        <v>74</v>
      </c>
      <c r="L26" s="509">
        <v>2</v>
      </c>
      <c r="M26" s="509">
        <v>76</v>
      </c>
      <c r="N26" s="509">
        <v>224</v>
      </c>
      <c r="O26" s="509">
        <v>10</v>
      </c>
      <c r="P26" s="509">
        <v>234</v>
      </c>
      <c r="Q26" s="509">
        <v>3</v>
      </c>
      <c r="R26" s="509">
        <v>17</v>
      </c>
      <c r="S26" s="509">
        <v>4</v>
      </c>
      <c r="T26" s="510">
        <v>21</v>
      </c>
      <c r="U26" s="509">
        <v>12</v>
      </c>
      <c r="V26" s="509">
        <v>3</v>
      </c>
      <c r="W26" s="510">
        <v>15</v>
      </c>
      <c r="X26" s="509">
        <v>30</v>
      </c>
      <c r="Y26" s="509">
        <v>5</v>
      </c>
      <c r="Z26" s="510">
        <v>35</v>
      </c>
      <c r="AA26" s="509">
        <v>25</v>
      </c>
      <c r="AB26" s="509">
        <v>2</v>
      </c>
      <c r="AC26" s="510">
        <v>27</v>
      </c>
      <c r="AD26" s="509">
        <v>84</v>
      </c>
      <c r="AE26" s="509">
        <v>14</v>
      </c>
      <c r="AF26" s="509">
        <v>98</v>
      </c>
      <c r="AG26" s="510">
        <f t="shared" ref="AG26:AI48" si="6">N26+AD26</f>
        <v>308</v>
      </c>
      <c r="AH26" s="510">
        <f t="shared" si="6"/>
        <v>24</v>
      </c>
      <c r="AI26" s="510">
        <f t="shared" si="6"/>
        <v>332</v>
      </c>
      <c r="AJ26" s="509">
        <v>0</v>
      </c>
      <c r="AK26" s="509">
        <v>0</v>
      </c>
      <c r="AL26" s="509">
        <v>0</v>
      </c>
      <c r="AM26" s="509">
        <f t="shared" ref="AM26:AM48" si="7">AI26+AL26</f>
        <v>332</v>
      </c>
    </row>
    <row r="27" spans="1:39" ht="21" customHeight="1" x14ac:dyDescent="0.2">
      <c r="A27" s="856"/>
      <c r="B27" s="862"/>
      <c r="C27" s="431" t="s">
        <v>512</v>
      </c>
      <c r="D27" s="509">
        <v>0</v>
      </c>
      <c r="E27" s="509">
        <v>0</v>
      </c>
      <c r="F27" s="509">
        <v>0</v>
      </c>
      <c r="G27" s="509">
        <v>0</v>
      </c>
      <c r="H27" s="509">
        <v>0</v>
      </c>
      <c r="I27" s="509">
        <v>0</v>
      </c>
      <c r="J27" s="509">
        <v>0</v>
      </c>
      <c r="K27" s="509">
        <v>0</v>
      </c>
      <c r="L27" s="509">
        <v>0</v>
      </c>
      <c r="M27" s="509">
        <v>0</v>
      </c>
      <c r="N27" s="509">
        <v>0</v>
      </c>
      <c r="O27" s="509">
        <v>0</v>
      </c>
      <c r="P27" s="509">
        <v>0</v>
      </c>
      <c r="Q27" s="509">
        <v>0</v>
      </c>
      <c r="R27" s="510">
        <v>0</v>
      </c>
      <c r="S27" s="509">
        <v>0</v>
      </c>
      <c r="T27" s="510">
        <v>0</v>
      </c>
      <c r="U27" s="509">
        <v>0</v>
      </c>
      <c r="V27" s="509">
        <v>0</v>
      </c>
      <c r="W27" s="510">
        <v>0</v>
      </c>
      <c r="X27" s="509">
        <v>0</v>
      </c>
      <c r="Y27" s="509">
        <v>0</v>
      </c>
      <c r="Z27" s="510">
        <v>0</v>
      </c>
      <c r="AA27" s="509">
        <v>0</v>
      </c>
      <c r="AB27" s="509">
        <v>0</v>
      </c>
      <c r="AC27" s="510">
        <v>0</v>
      </c>
      <c r="AD27" s="509">
        <v>0</v>
      </c>
      <c r="AE27" s="509">
        <v>0</v>
      </c>
      <c r="AF27" s="509">
        <v>0</v>
      </c>
      <c r="AG27" s="510">
        <f t="shared" si="6"/>
        <v>0</v>
      </c>
      <c r="AH27" s="510">
        <f t="shared" si="6"/>
        <v>0</v>
      </c>
      <c r="AI27" s="510">
        <f t="shared" si="6"/>
        <v>0</v>
      </c>
      <c r="AJ27" s="509">
        <v>0</v>
      </c>
      <c r="AK27" s="509">
        <v>0</v>
      </c>
      <c r="AL27" s="509">
        <v>0</v>
      </c>
      <c r="AM27" s="509">
        <f t="shared" si="7"/>
        <v>0</v>
      </c>
    </row>
    <row r="28" spans="1:39" ht="21" customHeight="1" x14ac:dyDescent="0.2">
      <c r="A28" s="856"/>
      <c r="B28" s="862"/>
      <c r="C28" s="431" t="s">
        <v>513</v>
      </c>
      <c r="D28" s="509">
        <v>0</v>
      </c>
      <c r="E28" s="509">
        <v>0</v>
      </c>
      <c r="F28" s="509">
        <v>0</v>
      </c>
      <c r="G28" s="509">
        <v>0</v>
      </c>
      <c r="H28" s="509">
        <v>0</v>
      </c>
      <c r="I28" s="509">
        <v>0</v>
      </c>
      <c r="J28" s="509">
        <v>0</v>
      </c>
      <c r="K28" s="509">
        <v>0</v>
      </c>
      <c r="L28" s="509">
        <v>0</v>
      </c>
      <c r="M28" s="509">
        <v>0</v>
      </c>
      <c r="N28" s="509">
        <v>0</v>
      </c>
      <c r="O28" s="509">
        <v>0</v>
      </c>
      <c r="P28" s="509">
        <v>0</v>
      </c>
      <c r="Q28" s="509">
        <v>0</v>
      </c>
      <c r="R28" s="509">
        <v>0</v>
      </c>
      <c r="S28" s="509">
        <v>0</v>
      </c>
      <c r="T28" s="510">
        <v>0</v>
      </c>
      <c r="U28" s="509">
        <v>0</v>
      </c>
      <c r="V28" s="509">
        <v>0</v>
      </c>
      <c r="W28" s="510">
        <v>0</v>
      </c>
      <c r="X28" s="509">
        <v>0</v>
      </c>
      <c r="Y28" s="509">
        <v>0</v>
      </c>
      <c r="Z28" s="510">
        <v>0</v>
      </c>
      <c r="AA28" s="509">
        <v>0</v>
      </c>
      <c r="AB28" s="509">
        <v>0</v>
      </c>
      <c r="AC28" s="510">
        <v>0</v>
      </c>
      <c r="AD28" s="509">
        <v>0</v>
      </c>
      <c r="AE28" s="509">
        <v>0</v>
      </c>
      <c r="AF28" s="509">
        <v>0</v>
      </c>
      <c r="AG28" s="510">
        <f t="shared" si="6"/>
        <v>0</v>
      </c>
      <c r="AH28" s="510">
        <f t="shared" si="6"/>
        <v>0</v>
      </c>
      <c r="AI28" s="510">
        <f t="shared" si="6"/>
        <v>0</v>
      </c>
      <c r="AJ28" s="509">
        <v>0</v>
      </c>
      <c r="AK28" s="509">
        <v>0</v>
      </c>
      <c r="AL28" s="509">
        <v>0</v>
      </c>
      <c r="AM28" s="509">
        <f t="shared" si="7"/>
        <v>0</v>
      </c>
    </row>
    <row r="29" spans="1:39" ht="21" customHeight="1" x14ac:dyDescent="0.2">
      <c r="A29" s="856"/>
      <c r="B29" s="862"/>
      <c r="C29" s="431" t="s">
        <v>514</v>
      </c>
      <c r="D29" s="509">
        <v>11</v>
      </c>
      <c r="E29" s="509">
        <v>382</v>
      </c>
      <c r="F29" s="509">
        <v>18</v>
      </c>
      <c r="G29" s="509">
        <v>400</v>
      </c>
      <c r="H29" s="509">
        <v>382</v>
      </c>
      <c r="I29" s="509">
        <v>21</v>
      </c>
      <c r="J29" s="509">
        <v>403</v>
      </c>
      <c r="K29" s="509">
        <v>382</v>
      </c>
      <c r="L29" s="509">
        <v>17</v>
      </c>
      <c r="M29" s="509">
        <v>399</v>
      </c>
      <c r="N29" s="509">
        <v>1146</v>
      </c>
      <c r="O29" s="509">
        <v>56</v>
      </c>
      <c r="P29" s="509">
        <v>1202</v>
      </c>
      <c r="Q29" s="509">
        <v>3</v>
      </c>
      <c r="R29" s="509">
        <v>35</v>
      </c>
      <c r="S29" s="509">
        <v>0</v>
      </c>
      <c r="T29" s="510">
        <v>35</v>
      </c>
      <c r="U29" s="509">
        <v>14</v>
      </c>
      <c r="V29" s="509">
        <v>2</v>
      </c>
      <c r="W29" s="510">
        <v>16</v>
      </c>
      <c r="X29" s="509">
        <v>31</v>
      </c>
      <c r="Y29" s="509">
        <v>1</v>
      </c>
      <c r="Z29" s="510">
        <v>32</v>
      </c>
      <c r="AA29" s="509">
        <v>23</v>
      </c>
      <c r="AB29" s="509">
        <v>2</v>
      </c>
      <c r="AC29" s="510">
        <v>25</v>
      </c>
      <c r="AD29" s="509">
        <v>103</v>
      </c>
      <c r="AE29" s="509">
        <v>5</v>
      </c>
      <c r="AF29" s="509">
        <v>108</v>
      </c>
      <c r="AG29" s="510">
        <f t="shared" si="6"/>
        <v>1249</v>
      </c>
      <c r="AH29" s="510">
        <f t="shared" si="6"/>
        <v>61</v>
      </c>
      <c r="AI29" s="510">
        <f t="shared" si="6"/>
        <v>1310</v>
      </c>
      <c r="AJ29" s="509">
        <v>0</v>
      </c>
      <c r="AK29" s="509">
        <v>0</v>
      </c>
      <c r="AL29" s="509">
        <v>0</v>
      </c>
      <c r="AM29" s="509">
        <f t="shared" si="7"/>
        <v>1310</v>
      </c>
    </row>
    <row r="30" spans="1:39" ht="21" customHeight="1" x14ac:dyDescent="0.2">
      <c r="A30" s="856"/>
      <c r="B30" s="862"/>
      <c r="C30" s="431" t="s">
        <v>515</v>
      </c>
      <c r="D30" s="509">
        <v>0</v>
      </c>
      <c r="E30" s="509">
        <v>0</v>
      </c>
      <c r="F30" s="509">
        <v>0</v>
      </c>
      <c r="G30" s="509">
        <v>0</v>
      </c>
      <c r="H30" s="509">
        <v>0</v>
      </c>
      <c r="I30" s="509">
        <v>0</v>
      </c>
      <c r="J30" s="509">
        <v>0</v>
      </c>
      <c r="K30" s="509">
        <v>0</v>
      </c>
      <c r="L30" s="509">
        <v>0</v>
      </c>
      <c r="M30" s="509">
        <v>0</v>
      </c>
      <c r="N30" s="509">
        <v>0</v>
      </c>
      <c r="O30" s="509">
        <v>0</v>
      </c>
      <c r="P30" s="509">
        <v>0</v>
      </c>
      <c r="Q30" s="509">
        <v>0</v>
      </c>
      <c r="R30" s="509">
        <v>0</v>
      </c>
      <c r="S30" s="509">
        <v>0</v>
      </c>
      <c r="T30" s="510">
        <v>0</v>
      </c>
      <c r="U30" s="509">
        <v>0</v>
      </c>
      <c r="V30" s="509">
        <v>0</v>
      </c>
      <c r="W30" s="510">
        <v>0</v>
      </c>
      <c r="X30" s="509">
        <v>0</v>
      </c>
      <c r="Y30" s="509">
        <v>0</v>
      </c>
      <c r="Z30" s="510">
        <v>0</v>
      </c>
      <c r="AA30" s="509">
        <v>0</v>
      </c>
      <c r="AB30" s="509">
        <v>0</v>
      </c>
      <c r="AC30" s="510">
        <v>0</v>
      </c>
      <c r="AD30" s="509">
        <v>0</v>
      </c>
      <c r="AE30" s="509">
        <v>0</v>
      </c>
      <c r="AF30" s="509">
        <v>0</v>
      </c>
      <c r="AG30" s="510">
        <f t="shared" si="6"/>
        <v>0</v>
      </c>
      <c r="AH30" s="510">
        <f t="shared" si="6"/>
        <v>0</v>
      </c>
      <c r="AI30" s="510">
        <f t="shared" si="6"/>
        <v>0</v>
      </c>
      <c r="AJ30" s="509">
        <v>0</v>
      </c>
      <c r="AK30" s="509">
        <v>0</v>
      </c>
      <c r="AL30" s="509">
        <v>0</v>
      </c>
      <c r="AM30" s="509">
        <f t="shared" si="7"/>
        <v>0</v>
      </c>
    </row>
    <row r="31" spans="1:39" ht="21" customHeight="1" x14ac:dyDescent="0.2">
      <c r="A31" s="856"/>
      <c r="B31" s="862"/>
      <c r="C31" s="431" t="s">
        <v>516</v>
      </c>
      <c r="D31" s="509">
        <v>3</v>
      </c>
      <c r="E31" s="509">
        <v>132</v>
      </c>
      <c r="F31" s="509">
        <v>17</v>
      </c>
      <c r="G31" s="509">
        <v>149</v>
      </c>
      <c r="H31" s="509">
        <v>136</v>
      </c>
      <c r="I31" s="509">
        <v>17</v>
      </c>
      <c r="J31" s="509">
        <v>153</v>
      </c>
      <c r="K31" s="509">
        <v>138</v>
      </c>
      <c r="L31" s="509">
        <v>11</v>
      </c>
      <c r="M31" s="509">
        <v>149</v>
      </c>
      <c r="N31" s="509">
        <v>406</v>
      </c>
      <c r="O31" s="509">
        <v>45</v>
      </c>
      <c r="P31" s="509">
        <v>451</v>
      </c>
      <c r="Q31" s="509">
        <v>0</v>
      </c>
      <c r="R31" s="509">
        <v>0</v>
      </c>
      <c r="S31" s="509">
        <v>0</v>
      </c>
      <c r="T31" s="510">
        <v>0</v>
      </c>
      <c r="U31" s="509">
        <v>0</v>
      </c>
      <c r="V31" s="509">
        <v>0</v>
      </c>
      <c r="W31" s="510">
        <v>0</v>
      </c>
      <c r="X31" s="509">
        <v>0</v>
      </c>
      <c r="Y31" s="509">
        <v>0</v>
      </c>
      <c r="Z31" s="510">
        <v>0</v>
      </c>
      <c r="AA31" s="509">
        <v>0</v>
      </c>
      <c r="AB31" s="509">
        <v>0</v>
      </c>
      <c r="AC31" s="510">
        <v>0</v>
      </c>
      <c r="AD31" s="509">
        <v>0</v>
      </c>
      <c r="AE31" s="509">
        <v>0</v>
      </c>
      <c r="AF31" s="509">
        <v>0</v>
      </c>
      <c r="AG31" s="510">
        <f t="shared" si="6"/>
        <v>406</v>
      </c>
      <c r="AH31" s="510">
        <f t="shared" si="6"/>
        <v>45</v>
      </c>
      <c r="AI31" s="510">
        <f t="shared" si="6"/>
        <v>451</v>
      </c>
      <c r="AJ31" s="509">
        <v>0</v>
      </c>
      <c r="AK31" s="509">
        <v>0</v>
      </c>
      <c r="AL31" s="509">
        <v>0</v>
      </c>
      <c r="AM31" s="509">
        <f t="shared" si="7"/>
        <v>451</v>
      </c>
    </row>
    <row r="32" spans="1:39" ht="21" customHeight="1" x14ac:dyDescent="0.2">
      <c r="A32" s="856"/>
      <c r="B32" s="862"/>
      <c r="C32" s="431" t="s">
        <v>517</v>
      </c>
      <c r="D32" s="509">
        <v>7</v>
      </c>
      <c r="E32" s="509">
        <v>232</v>
      </c>
      <c r="F32" s="509">
        <v>79</v>
      </c>
      <c r="G32" s="509">
        <v>311</v>
      </c>
      <c r="H32" s="509">
        <v>219</v>
      </c>
      <c r="I32" s="509">
        <v>73</v>
      </c>
      <c r="J32" s="509">
        <v>292</v>
      </c>
      <c r="K32" s="509">
        <v>222</v>
      </c>
      <c r="L32" s="509">
        <v>65</v>
      </c>
      <c r="M32" s="509">
        <v>287</v>
      </c>
      <c r="N32" s="509">
        <v>673</v>
      </c>
      <c r="O32" s="509">
        <v>217</v>
      </c>
      <c r="P32" s="509">
        <v>890</v>
      </c>
      <c r="Q32" s="509">
        <v>2</v>
      </c>
      <c r="R32" s="509">
        <v>6</v>
      </c>
      <c r="S32" s="509">
        <v>1</v>
      </c>
      <c r="T32" s="510">
        <v>7</v>
      </c>
      <c r="U32" s="509">
        <v>1</v>
      </c>
      <c r="V32" s="509">
        <v>1</v>
      </c>
      <c r="W32" s="510">
        <v>2</v>
      </c>
      <c r="X32" s="509">
        <v>15</v>
      </c>
      <c r="Y32" s="509">
        <v>1</v>
      </c>
      <c r="Z32" s="510">
        <v>16</v>
      </c>
      <c r="AA32" s="509">
        <v>14</v>
      </c>
      <c r="AB32" s="509">
        <v>0</v>
      </c>
      <c r="AC32" s="510">
        <v>14</v>
      </c>
      <c r="AD32" s="509">
        <v>36</v>
      </c>
      <c r="AE32" s="509">
        <v>3</v>
      </c>
      <c r="AF32" s="509">
        <v>39</v>
      </c>
      <c r="AG32" s="510">
        <f t="shared" si="6"/>
        <v>709</v>
      </c>
      <c r="AH32" s="510">
        <f t="shared" si="6"/>
        <v>220</v>
      </c>
      <c r="AI32" s="510">
        <f t="shared" si="6"/>
        <v>929</v>
      </c>
      <c r="AJ32" s="509">
        <v>0</v>
      </c>
      <c r="AK32" s="509">
        <v>0</v>
      </c>
      <c r="AL32" s="509">
        <v>0</v>
      </c>
      <c r="AM32" s="509">
        <f t="shared" si="7"/>
        <v>929</v>
      </c>
    </row>
    <row r="33" spans="1:39" ht="21" customHeight="1" x14ac:dyDescent="0.2">
      <c r="A33" s="856"/>
      <c r="B33" s="862"/>
      <c r="C33" s="431" t="s">
        <v>518</v>
      </c>
      <c r="D33" s="509">
        <v>0</v>
      </c>
      <c r="E33" s="509">
        <v>0</v>
      </c>
      <c r="F33" s="509">
        <v>0</v>
      </c>
      <c r="G33" s="509">
        <v>0</v>
      </c>
      <c r="H33" s="509">
        <v>0</v>
      </c>
      <c r="I33" s="509">
        <v>0</v>
      </c>
      <c r="J33" s="509">
        <v>0</v>
      </c>
      <c r="K33" s="509">
        <v>0</v>
      </c>
      <c r="L33" s="509">
        <v>0</v>
      </c>
      <c r="M33" s="509">
        <v>0</v>
      </c>
      <c r="N33" s="509">
        <v>0</v>
      </c>
      <c r="O33" s="509">
        <v>0</v>
      </c>
      <c r="P33" s="509">
        <v>0</v>
      </c>
      <c r="Q33" s="509">
        <v>0</v>
      </c>
      <c r="R33" s="509">
        <v>0</v>
      </c>
      <c r="S33" s="509">
        <v>0</v>
      </c>
      <c r="T33" s="510">
        <v>0</v>
      </c>
      <c r="U33" s="509">
        <v>0</v>
      </c>
      <c r="V33" s="509">
        <v>0</v>
      </c>
      <c r="W33" s="510">
        <v>0</v>
      </c>
      <c r="X33" s="509">
        <v>0</v>
      </c>
      <c r="Y33" s="509">
        <v>0</v>
      </c>
      <c r="Z33" s="510">
        <v>0</v>
      </c>
      <c r="AA33" s="509">
        <v>0</v>
      </c>
      <c r="AB33" s="509">
        <v>0</v>
      </c>
      <c r="AC33" s="510">
        <v>0</v>
      </c>
      <c r="AD33" s="509">
        <v>0</v>
      </c>
      <c r="AE33" s="509">
        <v>0</v>
      </c>
      <c r="AF33" s="509">
        <v>0</v>
      </c>
      <c r="AG33" s="510">
        <f t="shared" si="6"/>
        <v>0</v>
      </c>
      <c r="AH33" s="510">
        <f t="shared" si="6"/>
        <v>0</v>
      </c>
      <c r="AI33" s="510">
        <f t="shared" si="6"/>
        <v>0</v>
      </c>
      <c r="AJ33" s="509">
        <v>0</v>
      </c>
      <c r="AK33" s="509">
        <v>0</v>
      </c>
      <c r="AL33" s="509">
        <v>0</v>
      </c>
      <c r="AM33" s="509">
        <f t="shared" si="7"/>
        <v>0</v>
      </c>
    </row>
    <row r="34" spans="1:39" ht="21" customHeight="1" x14ac:dyDescent="0.2">
      <c r="A34" s="856"/>
      <c r="B34" s="862"/>
      <c r="C34" s="431" t="s">
        <v>519</v>
      </c>
      <c r="D34" s="509">
        <v>9</v>
      </c>
      <c r="E34" s="509">
        <v>305</v>
      </c>
      <c r="F34" s="509">
        <v>33</v>
      </c>
      <c r="G34" s="509">
        <v>338</v>
      </c>
      <c r="H34" s="509">
        <v>287</v>
      </c>
      <c r="I34" s="509">
        <v>48</v>
      </c>
      <c r="J34" s="509">
        <v>335</v>
      </c>
      <c r="K34" s="509">
        <v>299</v>
      </c>
      <c r="L34" s="509">
        <v>30</v>
      </c>
      <c r="M34" s="509">
        <v>329</v>
      </c>
      <c r="N34" s="509">
        <v>891</v>
      </c>
      <c r="O34" s="509">
        <v>111</v>
      </c>
      <c r="P34" s="509">
        <v>1002</v>
      </c>
      <c r="Q34" s="509">
        <v>1</v>
      </c>
      <c r="R34" s="509">
        <v>6</v>
      </c>
      <c r="S34" s="509">
        <v>0</v>
      </c>
      <c r="T34" s="510">
        <v>6</v>
      </c>
      <c r="U34" s="509">
        <v>5</v>
      </c>
      <c r="V34" s="509">
        <v>1</v>
      </c>
      <c r="W34" s="510">
        <v>6</v>
      </c>
      <c r="X34" s="509">
        <v>6</v>
      </c>
      <c r="Y34" s="509">
        <v>2</v>
      </c>
      <c r="Z34" s="510">
        <v>8</v>
      </c>
      <c r="AA34" s="509">
        <v>8</v>
      </c>
      <c r="AB34" s="509">
        <v>4</v>
      </c>
      <c r="AC34" s="510">
        <v>12</v>
      </c>
      <c r="AD34" s="509">
        <v>25</v>
      </c>
      <c r="AE34" s="509">
        <v>7</v>
      </c>
      <c r="AF34" s="509">
        <v>32</v>
      </c>
      <c r="AG34" s="510">
        <f t="shared" si="6"/>
        <v>916</v>
      </c>
      <c r="AH34" s="510">
        <f t="shared" si="6"/>
        <v>118</v>
      </c>
      <c r="AI34" s="510">
        <f t="shared" si="6"/>
        <v>1034</v>
      </c>
      <c r="AJ34" s="509">
        <v>0</v>
      </c>
      <c r="AK34" s="509">
        <v>0</v>
      </c>
      <c r="AL34" s="509">
        <v>0</v>
      </c>
      <c r="AM34" s="509">
        <f t="shared" si="7"/>
        <v>1034</v>
      </c>
    </row>
    <row r="35" spans="1:39" ht="21" customHeight="1" x14ac:dyDescent="0.2">
      <c r="A35" s="856"/>
      <c r="B35" s="862"/>
      <c r="C35" s="431" t="s">
        <v>520</v>
      </c>
      <c r="D35" s="509">
        <v>0</v>
      </c>
      <c r="E35" s="509">
        <v>0</v>
      </c>
      <c r="F35" s="509">
        <v>0</v>
      </c>
      <c r="G35" s="509">
        <v>0</v>
      </c>
      <c r="H35" s="509">
        <v>0</v>
      </c>
      <c r="I35" s="509">
        <v>0</v>
      </c>
      <c r="J35" s="509">
        <v>0</v>
      </c>
      <c r="K35" s="509">
        <v>0</v>
      </c>
      <c r="L35" s="509">
        <v>0</v>
      </c>
      <c r="M35" s="509">
        <v>0</v>
      </c>
      <c r="N35" s="509">
        <v>0</v>
      </c>
      <c r="O35" s="509">
        <v>0</v>
      </c>
      <c r="P35" s="509">
        <v>0</v>
      </c>
      <c r="Q35" s="509">
        <v>0</v>
      </c>
      <c r="R35" s="509">
        <v>0</v>
      </c>
      <c r="S35" s="509">
        <v>0</v>
      </c>
      <c r="T35" s="510">
        <v>0</v>
      </c>
      <c r="U35" s="509">
        <v>0</v>
      </c>
      <c r="V35" s="509">
        <v>0</v>
      </c>
      <c r="W35" s="510">
        <v>0</v>
      </c>
      <c r="X35" s="509">
        <v>0</v>
      </c>
      <c r="Y35" s="509">
        <v>0</v>
      </c>
      <c r="Z35" s="510">
        <v>0</v>
      </c>
      <c r="AA35" s="509">
        <v>0</v>
      </c>
      <c r="AB35" s="509">
        <v>0</v>
      </c>
      <c r="AC35" s="510">
        <v>0</v>
      </c>
      <c r="AD35" s="509">
        <v>0</v>
      </c>
      <c r="AE35" s="509">
        <v>0</v>
      </c>
      <c r="AF35" s="509">
        <v>0</v>
      </c>
      <c r="AG35" s="510">
        <f t="shared" si="6"/>
        <v>0</v>
      </c>
      <c r="AH35" s="510">
        <f t="shared" si="6"/>
        <v>0</v>
      </c>
      <c r="AI35" s="510">
        <f t="shared" si="6"/>
        <v>0</v>
      </c>
      <c r="AJ35" s="509">
        <v>0</v>
      </c>
      <c r="AK35" s="509">
        <v>0</v>
      </c>
      <c r="AL35" s="509">
        <v>0</v>
      </c>
      <c r="AM35" s="509">
        <f t="shared" si="7"/>
        <v>0</v>
      </c>
    </row>
    <row r="36" spans="1:39" ht="21" customHeight="1" x14ac:dyDescent="0.2">
      <c r="A36" s="856"/>
      <c r="B36" s="862"/>
      <c r="C36" s="431" t="s">
        <v>521</v>
      </c>
      <c r="D36" s="509">
        <v>5</v>
      </c>
      <c r="E36" s="509">
        <v>144</v>
      </c>
      <c r="F36" s="509">
        <v>52</v>
      </c>
      <c r="G36" s="509">
        <v>196</v>
      </c>
      <c r="H36" s="509">
        <v>146</v>
      </c>
      <c r="I36" s="509">
        <v>45</v>
      </c>
      <c r="J36" s="509">
        <v>191</v>
      </c>
      <c r="K36" s="509">
        <v>180</v>
      </c>
      <c r="L36" s="509">
        <v>38</v>
      </c>
      <c r="M36" s="509">
        <v>218</v>
      </c>
      <c r="N36" s="509">
        <v>470</v>
      </c>
      <c r="O36" s="509">
        <v>135</v>
      </c>
      <c r="P36" s="509">
        <v>605</v>
      </c>
      <c r="Q36" s="509">
        <v>0</v>
      </c>
      <c r="R36" s="509">
        <v>0</v>
      </c>
      <c r="S36" s="509">
        <v>0</v>
      </c>
      <c r="T36" s="510">
        <v>0</v>
      </c>
      <c r="U36" s="509">
        <v>0</v>
      </c>
      <c r="V36" s="509">
        <v>0</v>
      </c>
      <c r="W36" s="510">
        <v>0</v>
      </c>
      <c r="X36" s="509">
        <v>0</v>
      </c>
      <c r="Y36" s="509">
        <v>0</v>
      </c>
      <c r="Z36" s="510">
        <v>0</v>
      </c>
      <c r="AA36" s="509">
        <v>0</v>
      </c>
      <c r="AB36" s="509">
        <v>0</v>
      </c>
      <c r="AC36" s="510">
        <v>0</v>
      </c>
      <c r="AD36" s="509">
        <v>0</v>
      </c>
      <c r="AE36" s="509">
        <v>0</v>
      </c>
      <c r="AF36" s="509">
        <v>0</v>
      </c>
      <c r="AG36" s="510">
        <f t="shared" si="6"/>
        <v>470</v>
      </c>
      <c r="AH36" s="510">
        <f t="shared" si="6"/>
        <v>135</v>
      </c>
      <c r="AI36" s="510">
        <f t="shared" si="6"/>
        <v>605</v>
      </c>
      <c r="AJ36" s="509">
        <v>0</v>
      </c>
      <c r="AK36" s="509">
        <v>0</v>
      </c>
      <c r="AL36" s="509">
        <v>0</v>
      </c>
      <c r="AM36" s="509">
        <f t="shared" si="7"/>
        <v>605</v>
      </c>
    </row>
    <row r="37" spans="1:39" ht="21" customHeight="1" x14ac:dyDescent="0.2">
      <c r="A37" s="856"/>
      <c r="B37" s="862"/>
      <c r="C37" s="431" t="s">
        <v>522</v>
      </c>
      <c r="D37" s="509">
        <v>0</v>
      </c>
      <c r="E37" s="509">
        <v>0</v>
      </c>
      <c r="F37" s="509">
        <v>0</v>
      </c>
      <c r="G37" s="509">
        <v>0</v>
      </c>
      <c r="H37" s="509">
        <v>0</v>
      </c>
      <c r="I37" s="509">
        <v>0</v>
      </c>
      <c r="J37" s="509">
        <v>0</v>
      </c>
      <c r="K37" s="509">
        <v>0</v>
      </c>
      <c r="L37" s="509">
        <v>0</v>
      </c>
      <c r="M37" s="509">
        <v>0</v>
      </c>
      <c r="N37" s="509">
        <v>0</v>
      </c>
      <c r="O37" s="509">
        <v>0</v>
      </c>
      <c r="P37" s="509">
        <v>0</v>
      </c>
      <c r="Q37" s="509">
        <v>0</v>
      </c>
      <c r="R37" s="509">
        <v>0</v>
      </c>
      <c r="S37" s="509">
        <v>0</v>
      </c>
      <c r="T37" s="510">
        <v>0</v>
      </c>
      <c r="U37" s="509">
        <v>0</v>
      </c>
      <c r="V37" s="509">
        <v>0</v>
      </c>
      <c r="W37" s="510">
        <v>0</v>
      </c>
      <c r="X37" s="509">
        <v>0</v>
      </c>
      <c r="Y37" s="509">
        <v>0</v>
      </c>
      <c r="Z37" s="510">
        <v>0</v>
      </c>
      <c r="AA37" s="509">
        <v>0</v>
      </c>
      <c r="AB37" s="509">
        <v>0</v>
      </c>
      <c r="AC37" s="510">
        <v>0</v>
      </c>
      <c r="AD37" s="509">
        <v>0</v>
      </c>
      <c r="AE37" s="509">
        <v>0</v>
      </c>
      <c r="AF37" s="509">
        <v>0</v>
      </c>
      <c r="AG37" s="510">
        <f t="shared" si="6"/>
        <v>0</v>
      </c>
      <c r="AH37" s="510">
        <f t="shared" si="6"/>
        <v>0</v>
      </c>
      <c r="AI37" s="510">
        <f t="shared" si="6"/>
        <v>0</v>
      </c>
      <c r="AJ37" s="509">
        <v>0</v>
      </c>
      <c r="AK37" s="509">
        <v>0</v>
      </c>
      <c r="AL37" s="509">
        <v>0</v>
      </c>
      <c r="AM37" s="509">
        <f t="shared" si="7"/>
        <v>0</v>
      </c>
    </row>
    <row r="38" spans="1:39" ht="21" customHeight="1" x14ac:dyDescent="0.2">
      <c r="A38" s="856"/>
      <c r="B38" s="862"/>
      <c r="C38" s="431" t="s">
        <v>523</v>
      </c>
      <c r="D38" s="509">
        <v>0</v>
      </c>
      <c r="E38" s="509">
        <v>0</v>
      </c>
      <c r="F38" s="509">
        <v>0</v>
      </c>
      <c r="G38" s="509">
        <v>0</v>
      </c>
      <c r="H38" s="509">
        <v>0</v>
      </c>
      <c r="I38" s="509">
        <v>0</v>
      </c>
      <c r="J38" s="509">
        <v>0</v>
      </c>
      <c r="K38" s="509">
        <v>0</v>
      </c>
      <c r="L38" s="509">
        <v>0</v>
      </c>
      <c r="M38" s="509">
        <v>0</v>
      </c>
      <c r="N38" s="509">
        <v>0</v>
      </c>
      <c r="O38" s="509">
        <v>0</v>
      </c>
      <c r="P38" s="509">
        <v>0</v>
      </c>
      <c r="Q38" s="509">
        <v>0</v>
      </c>
      <c r="R38" s="509">
        <v>0</v>
      </c>
      <c r="S38" s="509">
        <v>0</v>
      </c>
      <c r="T38" s="510">
        <v>0</v>
      </c>
      <c r="U38" s="509">
        <v>0</v>
      </c>
      <c r="V38" s="509">
        <v>0</v>
      </c>
      <c r="W38" s="510">
        <v>0</v>
      </c>
      <c r="X38" s="509">
        <v>0</v>
      </c>
      <c r="Y38" s="509">
        <v>0</v>
      </c>
      <c r="Z38" s="510">
        <v>0</v>
      </c>
      <c r="AA38" s="509">
        <v>0</v>
      </c>
      <c r="AB38" s="509">
        <v>0</v>
      </c>
      <c r="AC38" s="510">
        <v>0</v>
      </c>
      <c r="AD38" s="509">
        <v>0</v>
      </c>
      <c r="AE38" s="509">
        <v>0</v>
      </c>
      <c r="AF38" s="509">
        <v>0</v>
      </c>
      <c r="AG38" s="510">
        <f t="shared" si="6"/>
        <v>0</v>
      </c>
      <c r="AH38" s="510">
        <f t="shared" si="6"/>
        <v>0</v>
      </c>
      <c r="AI38" s="510">
        <f t="shared" si="6"/>
        <v>0</v>
      </c>
      <c r="AJ38" s="509">
        <v>0</v>
      </c>
      <c r="AK38" s="509">
        <v>0</v>
      </c>
      <c r="AL38" s="509">
        <v>0</v>
      </c>
      <c r="AM38" s="509">
        <f t="shared" si="7"/>
        <v>0</v>
      </c>
    </row>
    <row r="39" spans="1:39" ht="21" customHeight="1" x14ac:dyDescent="0.2">
      <c r="A39" s="856"/>
      <c r="B39" s="862"/>
      <c r="C39" s="431" t="s">
        <v>524</v>
      </c>
      <c r="D39" s="509">
        <v>11</v>
      </c>
      <c r="E39" s="509">
        <v>397</v>
      </c>
      <c r="F39" s="509">
        <v>17</v>
      </c>
      <c r="G39" s="509">
        <v>414</v>
      </c>
      <c r="H39" s="509">
        <v>361</v>
      </c>
      <c r="I39" s="509">
        <v>18</v>
      </c>
      <c r="J39" s="509">
        <v>379</v>
      </c>
      <c r="K39" s="509">
        <v>395</v>
      </c>
      <c r="L39" s="509">
        <v>19</v>
      </c>
      <c r="M39" s="509">
        <v>414</v>
      </c>
      <c r="N39" s="509">
        <v>1153</v>
      </c>
      <c r="O39" s="509">
        <v>54</v>
      </c>
      <c r="P39" s="509">
        <v>1207</v>
      </c>
      <c r="Q39" s="509">
        <v>2</v>
      </c>
      <c r="R39" s="509">
        <v>29</v>
      </c>
      <c r="S39" s="509">
        <v>4</v>
      </c>
      <c r="T39" s="510">
        <v>33</v>
      </c>
      <c r="U39" s="509">
        <v>26</v>
      </c>
      <c r="V39" s="509">
        <v>0</v>
      </c>
      <c r="W39" s="510">
        <v>26</v>
      </c>
      <c r="X39" s="509">
        <v>16</v>
      </c>
      <c r="Y39" s="509">
        <v>2</v>
      </c>
      <c r="Z39" s="510">
        <v>18</v>
      </c>
      <c r="AA39" s="509">
        <v>14</v>
      </c>
      <c r="AB39" s="509">
        <v>4</v>
      </c>
      <c r="AC39" s="510">
        <v>18</v>
      </c>
      <c r="AD39" s="509">
        <v>85</v>
      </c>
      <c r="AE39" s="509">
        <v>10</v>
      </c>
      <c r="AF39" s="509">
        <v>95</v>
      </c>
      <c r="AG39" s="510">
        <f t="shared" si="6"/>
        <v>1238</v>
      </c>
      <c r="AH39" s="510">
        <f t="shared" si="6"/>
        <v>64</v>
      </c>
      <c r="AI39" s="510">
        <f t="shared" si="6"/>
        <v>1302</v>
      </c>
      <c r="AJ39" s="509">
        <v>0</v>
      </c>
      <c r="AK39" s="509">
        <v>0</v>
      </c>
      <c r="AL39" s="509">
        <v>0</v>
      </c>
      <c r="AM39" s="509">
        <f t="shared" si="7"/>
        <v>1302</v>
      </c>
    </row>
    <row r="40" spans="1:39" ht="21" customHeight="1" x14ac:dyDescent="0.2">
      <c r="A40" s="856"/>
      <c r="B40" s="862"/>
      <c r="C40" s="431" t="s">
        <v>525</v>
      </c>
      <c r="D40" s="509">
        <v>0</v>
      </c>
      <c r="E40" s="509">
        <v>0</v>
      </c>
      <c r="F40" s="509">
        <v>0</v>
      </c>
      <c r="G40" s="509">
        <v>0</v>
      </c>
      <c r="H40" s="509">
        <v>0</v>
      </c>
      <c r="I40" s="509">
        <v>0</v>
      </c>
      <c r="J40" s="509">
        <v>0</v>
      </c>
      <c r="K40" s="509">
        <v>0</v>
      </c>
      <c r="L40" s="509">
        <v>0</v>
      </c>
      <c r="M40" s="509">
        <v>0</v>
      </c>
      <c r="N40" s="509">
        <v>0</v>
      </c>
      <c r="O40" s="509">
        <v>0</v>
      </c>
      <c r="P40" s="509">
        <v>0</v>
      </c>
      <c r="Q40" s="509">
        <v>0</v>
      </c>
      <c r="R40" s="509">
        <v>0</v>
      </c>
      <c r="S40" s="509">
        <v>0</v>
      </c>
      <c r="T40" s="510">
        <v>0</v>
      </c>
      <c r="U40" s="509">
        <v>0</v>
      </c>
      <c r="V40" s="509">
        <v>0</v>
      </c>
      <c r="W40" s="510">
        <v>0</v>
      </c>
      <c r="X40" s="509">
        <v>0</v>
      </c>
      <c r="Y40" s="509">
        <v>0</v>
      </c>
      <c r="Z40" s="510">
        <v>0</v>
      </c>
      <c r="AA40" s="509">
        <v>0</v>
      </c>
      <c r="AB40" s="509">
        <v>0</v>
      </c>
      <c r="AC40" s="510">
        <v>0</v>
      </c>
      <c r="AD40" s="509">
        <v>0</v>
      </c>
      <c r="AE40" s="509">
        <v>0</v>
      </c>
      <c r="AF40" s="509">
        <v>0</v>
      </c>
      <c r="AG40" s="510">
        <f t="shared" si="6"/>
        <v>0</v>
      </c>
      <c r="AH40" s="510">
        <f t="shared" si="6"/>
        <v>0</v>
      </c>
      <c r="AI40" s="510">
        <f t="shared" si="6"/>
        <v>0</v>
      </c>
      <c r="AJ40" s="509">
        <v>0</v>
      </c>
      <c r="AK40" s="509">
        <v>0</v>
      </c>
      <c r="AL40" s="509">
        <v>0</v>
      </c>
      <c r="AM40" s="509">
        <f t="shared" si="7"/>
        <v>0</v>
      </c>
    </row>
    <row r="41" spans="1:39" ht="21" customHeight="1" x14ac:dyDescent="0.2">
      <c r="A41" s="856"/>
      <c r="B41" s="862"/>
      <c r="C41" s="431" t="s">
        <v>526</v>
      </c>
      <c r="D41" s="509">
        <v>0</v>
      </c>
      <c r="E41" s="509">
        <v>0</v>
      </c>
      <c r="F41" s="509">
        <v>0</v>
      </c>
      <c r="G41" s="509">
        <v>0</v>
      </c>
      <c r="H41" s="509">
        <v>0</v>
      </c>
      <c r="I41" s="509">
        <v>0</v>
      </c>
      <c r="J41" s="509">
        <v>0</v>
      </c>
      <c r="K41" s="509">
        <v>0</v>
      </c>
      <c r="L41" s="509">
        <v>0</v>
      </c>
      <c r="M41" s="509">
        <v>0</v>
      </c>
      <c r="N41" s="509">
        <v>0</v>
      </c>
      <c r="O41" s="509">
        <v>0</v>
      </c>
      <c r="P41" s="509">
        <v>0</v>
      </c>
      <c r="Q41" s="509">
        <v>0</v>
      </c>
      <c r="R41" s="509">
        <v>0</v>
      </c>
      <c r="S41" s="509">
        <v>0</v>
      </c>
      <c r="T41" s="510">
        <v>0</v>
      </c>
      <c r="U41" s="509">
        <v>0</v>
      </c>
      <c r="V41" s="509">
        <v>0</v>
      </c>
      <c r="W41" s="510">
        <v>0</v>
      </c>
      <c r="X41" s="509">
        <v>0</v>
      </c>
      <c r="Y41" s="509">
        <v>0</v>
      </c>
      <c r="Z41" s="510">
        <v>0</v>
      </c>
      <c r="AA41" s="509">
        <v>0</v>
      </c>
      <c r="AB41" s="509">
        <v>0</v>
      </c>
      <c r="AC41" s="510">
        <v>0</v>
      </c>
      <c r="AD41" s="509">
        <v>0</v>
      </c>
      <c r="AE41" s="509">
        <v>0</v>
      </c>
      <c r="AF41" s="509">
        <v>0</v>
      </c>
      <c r="AG41" s="510">
        <f t="shared" si="6"/>
        <v>0</v>
      </c>
      <c r="AH41" s="510">
        <f t="shared" si="6"/>
        <v>0</v>
      </c>
      <c r="AI41" s="510">
        <f t="shared" si="6"/>
        <v>0</v>
      </c>
      <c r="AJ41" s="509">
        <v>0</v>
      </c>
      <c r="AK41" s="509">
        <v>0</v>
      </c>
      <c r="AL41" s="509">
        <v>0</v>
      </c>
      <c r="AM41" s="509">
        <f t="shared" si="7"/>
        <v>0</v>
      </c>
    </row>
    <row r="42" spans="1:39" ht="21" customHeight="1" x14ac:dyDescent="0.2">
      <c r="A42" s="856"/>
      <c r="B42" s="862"/>
      <c r="C42" s="431" t="s">
        <v>527</v>
      </c>
      <c r="D42" s="509">
        <v>0</v>
      </c>
      <c r="E42" s="509">
        <v>0</v>
      </c>
      <c r="F42" s="509">
        <v>0</v>
      </c>
      <c r="G42" s="509">
        <v>0</v>
      </c>
      <c r="H42" s="509">
        <v>0</v>
      </c>
      <c r="I42" s="509">
        <v>0</v>
      </c>
      <c r="J42" s="509">
        <v>0</v>
      </c>
      <c r="K42" s="509">
        <v>0</v>
      </c>
      <c r="L42" s="509">
        <v>0</v>
      </c>
      <c r="M42" s="509">
        <v>0</v>
      </c>
      <c r="N42" s="509">
        <v>0</v>
      </c>
      <c r="O42" s="509">
        <v>0</v>
      </c>
      <c r="P42" s="509">
        <v>0</v>
      </c>
      <c r="Q42" s="509">
        <v>0</v>
      </c>
      <c r="R42" s="509">
        <v>0</v>
      </c>
      <c r="S42" s="509">
        <v>0</v>
      </c>
      <c r="T42" s="510">
        <v>0</v>
      </c>
      <c r="U42" s="509">
        <v>0</v>
      </c>
      <c r="V42" s="509">
        <v>0</v>
      </c>
      <c r="W42" s="510">
        <v>0</v>
      </c>
      <c r="X42" s="509">
        <v>0</v>
      </c>
      <c r="Y42" s="509">
        <v>0</v>
      </c>
      <c r="Z42" s="510">
        <v>0</v>
      </c>
      <c r="AA42" s="509">
        <v>0</v>
      </c>
      <c r="AB42" s="509">
        <v>0</v>
      </c>
      <c r="AC42" s="510">
        <v>0</v>
      </c>
      <c r="AD42" s="509">
        <v>0</v>
      </c>
      <c r="AE42" s="509">
        <v>0</v>
      </c>
      <c r="AF42" s="509">
        <v>0</v>
      </c>
      <c r="AG42" s="510">
        <f t="shared" si="6"/>
        <v>0</v>
      </c>
      <c r="AH42" s="510">
        <f t="shared" si="6"/>
        <v>0</v>
      </c>
      <c r="AI42" s="510">
        <f t="shared" si="6"/>
        <v>0</v>
      </c>
      <c r="AJ42" s="509">
        <v>0</v>
      </c>
      <c r="AK42" s="509">
        <v>0</v>
      </c>
      <c r="AL42" s="509">
        <v>0</v>
      </c>
      <c r="AM42" s="509">
        <f t="shared" si="7"/>
        <v>0</v>
      </c>
    </row>
    <row r="43" spans="1:39" ht="21" customHeight="1" x14ac:dyDescent="0.2">
      <c r="A43" s="856"/>
      <c r="B43" s="862"/>
      <c r="C43" s="431" t="s">
        <v>528</v>
      </c>
      <c r="D43" s="509">
        <v>0</v>
      </c>
      <c r="E43" s="509">
        <v>0</v>
      </c>
      <c r="F43" s="509">
        <v>0</v>
      </c>
      <c r="G43" s="509">
        <v>0</v>
      </c>
      <c r="H43" s="509">
        <v>0</v>
      </c>
      <c r="I43" s="509">
        <v>0</v>
      </c>
      <c r="J43" s="509">
        <v>0</v>
      </c>
      <c r="K43" s="509">
        <v>0</v>
      </c>
      <c r="L43" s="509">
        <v>0</v>
      </c>
      <c r="M43" s="509">
        <v>0</v>
      </c>
      <c r="N43" s="509">
        <v>0</v>
      </c>
      <c r="O43" s="509">
        <v>0</v>
      </c>
      <c r="P43" s="509">
        <v>0</v>
      </c>
      <c r="Q43" s="509">
        <v>0</v>
      </c>
      <c r="R43" s="509">
        <v>0</v>
      </c>
      <c r="S43" s="509">
        <v>0</v>
      </c>
      <c r="T43" s="510">
        <v>0</v>
      </c>
      <c r="U43" s="509">
        <v>0</v>
      </c>
      <c r="V43" s="509">
        <v>0</v>
      </c>
      <c r="W43" s="510">
        <v>0</v>
      </c>
      <c r="X43" s="509">
        <v>0</v>
      </c>
      <c r="Y43" s="509">
        <v>0</v>
      </c>
      <c r="Z43" s="510">
        <v>0</v>
      </c>
      <c r="AA43" s="509">
        <v>0</v>
      </c>
      <c r="AB43" s="509">
        <v>0</v>
      </c>
      <c r="AC43" s="510">
        <v>0</v>
      </c>
      <c r="AD43" s="509">
        <v>0</v>
      </c>
      <c r="AE43" s="509">
        <v>0</v>
      </c>
      <c r="AF43" s="509">
        <v>0</v>
      </c>
      <c r="AG43" s="510">
        <f t="shared" si="6"/>
        <v>0</v>
      </c>
      <c r="AH43" s="510">
        <f t="shared" si="6"/>
        <v>0</v>
      </c>
      <c r="AI43" s="510">
        <f t="shared" si="6"/>
        <v>0</v>
      </c>
      <c r="AJ43" s="509">
        <v>0</v>
      </c>
      <c r="AK43" s="509">
        <v>0</v>
      </c>
      <c r="AL43" s="509">
        <v>0</v>
      </c>
      <c r="AM43" s="509">
        <f t="shared" si="7"/>
        <v>0</v>
      </c>
    </row>
    <row r="44" spans="1:39" ht="21" customHeight="1" x14ac:dyDescent="0.2">
      <c r="A44" s="856"/>
      <c r="B44" s="862"/>
      <c r="C44" s="431" t="s">
        <v>529</v>
      </c>
      <c r="D44" s="509">
        <v>0</v>
      </c>
      <c r="E44" s="509">
        <v>0</v>
      </c>
      <c r="F44" s="509">
        <v>0</v>
      </c>
      <c r="G44" s="509">
        <v>0</v>
      </c>
      <c r="H44" s="509">
        <v>0</v>
      </c>
      <c r="I44" s="509">
        <v>0</v>
      </c>
      <c r="J44" s="509">
        <v>0</v>
      </c>
      <c r="K44" s="509">
        <v>0</v>
      </c>
      <c r="L44" s="509">
        <v>0</v>
      </c>
      <c r="M44" s="509">
        <v>0</v>
      </c>
      <c r="N44" s="509">
        <v>0</v>
      </c>
      <c r="O44" s="509">
        <v>0</v>
      </c>
      <c r="P44" s="509">
        <v>0</v>
      </c>
      <c r="Q44" s="509">
        <v>0</v>
      </c>
      <c r="R44" s="509">
        <v>0</v>
      </c>
      <c r="S44" s="509">
        <v>0</v>
      </c>
      <c r="T44" s="510">
        <v>0</v>
      </c>
      <c r="U44" s="509">
        <v>0</v>
      </c>
      <c r="V44" s="509">
        <v>0</v>
      </c>
      <c r="W44" s="510">
        <v>0</v>
      </c>
      <c r="X44" s="509">
        <v>0</v>
      </c>
      <c r="Y44" s="509">
        <v>0</v>
      </c>
      <c r="Z44" s="510">
        <v>0</v>
      </c>
      <c r="AA44" s="509">
        <v>0</v>
      </c>
      <c r="AB44" s="509">
        <v>0</v>
      </c>
      <c r="AC44" s="510">
        <v>0</v>
      </c>
      <c r="AD44" s="509">
        <v>0</v>
      </c>
      <c r="AE44" s="509">
        <v>0</v>
      </c>
      <c r="AF44" s="509">
        <v>0</v>
      </c>
      <c r="AG44" s="510">
        <f t="shared" si="6"/>
        <v>0</v>
      </c>
      <c r="AH44" s="510">
        <f t="shared" si="6"/>
        <v>0</v>
      </c>
      <c r="AI44" s="510">
        <f t="shared" si="6"/>
        <v>0</v>
      </c>
      <c r="AJ44" s="509">
        <v>0</v>
      </c>
      <c r="AK44" s="509">
        <v>0</v>
      </c>
      <c r="AL44" s="509">
        <v>0</v>
      </c>
      <c r="AM44" s="509">
        <f t="shared" si="7"/>
        <v>0</v>
      </c>
    </row>
    <row r="45" spans="1:39" ht="21" customHeight="1" x14ac:dyDescent="0.2">
      <c r="A45" s="856"/>
      <c r="B45" s="862"/>
      <c r="C45" s="431" t="s">
        <v>530</v>
      </c>
      <c r="D45" s="509">
        <v>0</v>
      </c>
      <c r="E45" s="509">
        <v>0</v>
      </c>
      <c r="F45" s="509">
        <v>0</v>
      </c>
      <c r="G45" s="509">
        <v>0</v>
      </c>
      <c r="H45" s="509">
        <v>0</v>
      </c>
      <c r="I45" s="509">
        <v>0</v>
      </c>
      <c r="J45" s="509">
        <v>0</v>
      </c>
      <c r="K45" s="509">
        <v>0</v>
      </c>
      <c r="L45" s="509">
        <v>0</v>
      </c>
      <c r="M45" s="509">
        <v>0</v>
      </c>
      <c r="N45" s="509">
        <v>0</v>
      </c>
      <c r="O45" s="509">
        <v>0</v>
      </c>
      <c r="P45" s="509">
        <v>0</v>
      </c>
      <c r="Q45" s="509">
        <v>0</v>
      </c>
      <c r="R45" s="509">
        <v>0</v>
      </c>
      <c r="S45" s="509">
        <v>0</v>
      </c>
      <c r="T45" s="510">
        <v>0</v>
      </c>
      <c r="U45" s="509">
        <v>0</v>
      </c>
      <c r="V45" s="509">
        <v>0</v>
      </c>
      <c r="W45" s="510">
        <v>0</v>
      </c>
      <c r="X45" s="509">
        <v>0</v>
      </c>
      <c r="Y45" s="509">
        <v>0</v>
      </c>
      <c r="Z45" s="510">
        <v>0</v>
      </c>
      <c r="AA45" s="509">
        <v>0</v>
      </c>
      <c r="AB45" s="509">
        <v>0</v>
      </c>
      <c r="AC45" s="510">
        <v>0</v>
      </c>
      <c r="AD45" s="509">
        <v>0</v>
      </c>
      <c r="AE45" s="509">
        <v>0</v>
      </c>
      <c r="AF45" s="509">
        <v>0</v>
      </c>
      <c r="AG45" s="510">
        <f t="shared" si="6"/>
        <v>0</v>
      </c>
      <c r="AH45" s="510">
        <f t="shared" si="6"/>
        <v>0</v>
      </c>
      <c r="AI45" s="510">
        <f t="shared" si="6"/>
        <v>0</v>
      </c>
      <c r="AJ45" s="509">
        <v>0</v>
      </c>
      <c r="AK45" s="509">
        <v>0</v>
      </c>
      <c r="AL45" s="509">
        <v>0</v>
      </c>
      <c r="AM45" s="509">
        <f t="shared" si="7"/>
        <v>0</v>
      </c>
    </row>
    <row r="46" spans="1:39" ht="21" customHeight="1" x14ac:dyDescent="0.2">
      <c r="A46" s="856"/>
      <c r="B46" s="862"/>
      <c r="C46" s="431" t="s">
        <v>531</v>
      </c>
      <c r="D46" s="509">
        <v>0</v>
      </c>
      <c r="E46" s="509">
        <v>0</v>
      </c>
      <c r="F46" s="509">
        <v>0</v>
      </c>
      <c r="G46" s="509">
        <v>0</v>
      </c>
      <c r="H46" s="509">
        <v>0</v>
      </c>
      <c r="I46" s="509">
        <v>0</v>
      </c>
      <c r="J46" s="509">
        <v>0</v>
      </c>
      <c r="K46" s="509">
        <v>0</v>
      </c>
      <c r="L46" s="509">
        <v>0</v>
      </c>
      <c r="M46" s="509">
        <v>0</v>
      </c>
      <c r="N46" s="509">
        <v>0</v>
      </c>
      <c r="O46" s="509">
        <v>0</v>
      </c>
      <c r="P46" s="509">
        <v>0</v>
      </c>
      <c r="Q46" s="509">
        <v>0</v>
      </c>
      <c r="R46" s="509">
        <v>0</v>
      </c>
      <c r="S46" s="509">
        <v>0</v>
      </c>
      <c r="T46" s="510">
        <v>0</v>
      </c>
      <c r="U46" s="509">
        <v>0</v>
      </c>
      <c r="V46" s="509">
        <v>0</v>
      </c>
      <c r="W46" s="510">
        <v>0</v>
      </c>
      <c r="X46" s="509">
        <v>0</v>
      </c>
      <c r="Y46" s="509">
        <v>0</v>
      </c>
      <c r="Z46" s="510">
        <v>0</v>
      </c>
      <c r="AA46" s="509">
        <v>0</v>
      </c>
      <c r="AB46" s="509">
        <v>0</v>
      </c>
      <c r="AC46" s="510">
        <v>0</v>
      </c>
      <c r="AD46" s="509">
        <v>0</v>
      </c>
      <c r="AE46" s="509">
        <v>0</v>
      </c>
      <c r="AF46" s="509">
        <v>0</v>
      </c>
      <c r="AG46" s="510">
        <f t="shared" si="6"/>
        <v>0</v>
      </c>
      <c r="AH46" s="510">
        <f t="shared" si="6"/>
        <v>0</v>
      </c>
      <c r="AI46" s="510">
        <f t="shared" si="6"/>
        <v>0</v>
      </c>
      <c r="AJ46" s="509">
        <v>0</v>
      </c>
      <c r="AK46" s="509">
        <v>0</v>
      </c>
      <c r="AL46" s="509">
        <v>0</v>
      </c>
      <c r="AM46" s="509">
        <f t="shared" si="7"/>
        <v>0</v>
      </c>
    </row>
    <row r="47" spans="1:39" ht="21" customHeight="1" x14ac:dyDescent="0.2">
      <c r="A47" s="856"/>
      <c r="B47" s="862"/>
      <c r="C47" s="431" t="s">
        <v>532</v>
      </c>
      <c r="D47" s="509">
        <v>0</v>
      </c>
      <c r="E47" s="509">
        <v>0</v>
      </c>
      <c r="F47" s="509">
        <v>0</v>
      </c>
      <c r="G47" s="509">
        <v>0</v>
      </c>
      <c r="H47" s="509">
        <v>0</v>
      </c>
      <c r="I47" s="509">
        <v>0</v>
      </c>
      <c r="J47" s="509">
        <v>0</v>
      </c>
      <c r="K47" s="509">
        <v>0</v>
      </c>
      <c r="L47" s="509">
        <v>0</v>
      </c>
      <c r="M47" s="509">
        <v>0</v>
      </c>
      <c r="N47" s="509">
        <v>0</v>
      </c>
      <c r="O47" s="509">
        <v>0</v>
      </c>
      <c r="P47" s="509">
        <v>0</v>
      </c>
      <c r="Q47" s="509">
        <v>0</v>
      </c>
      <c r="R47" s="509">
        <v>0</v>
      </c>
      <c r="S47" s="509">
        <v>0</v>
      </c>
      <c r="T47" s="510">
        <v>0</v>
      </c>
      <c r="U47" s="509">
        <v>0</v>
      </c>
      <c r="V47" s="509">
        <v>0</v>
      </c>
      <c r="W47" s="510">
        <v>0</v>
      </c>
      <c r="X47" s="509">
        <v>0</v>
      </c>
      <c r="Y47" s="509">
        <v>0</v>
      </c>
      <c r="Z47" s="510">
        <v>0</v>
      </c>
      <c r="AA47" s="509">
        <v>0</v>
      </c>
      <c r="AB47" s="509">
        <v>0</v>
      </c>
      <c r="AC47" s="510">
        <v>0</v>
      </c>
      <c r="AD47" s="509">
        <v>0</v>
      </c>
      <c r="AE47" s="509">
        <v>0</v>
      </c>
      <c r="AF47" s="509">
        <v>0</v>
      </c>
      <c r="AG47" s="510">
        <f t="shared" si="6"/>
        <v>0</v>
      </c>
      <c r="AH47" s="510">
        <f t="shared" si="6"/>
        <v>0</v>
      </c>
      <c r="AI47" s="510">
        <f t="shared" si="6"/>
        <v>0</v>
      </c>
      <c r="AJ47" s="509">
        <v>0</v>
      </c>
      <c r="AK47" s="509">
        <v>0</v>
      </c>
      <c r="AL47" s="509">
        <v>0</v>
      </c>
      <c r="AM47" s="509">
        <f t="shared" si="7"/>
        <v>0</v>
      </c>
    </row>
    <row r="48" spans="1:39" ht="21" customHeight="1" x14ac:dyDescent="0.2">
      <c r="A48" s="856"/>
      <c r="B48" s="863"/>
      <c r="C48" s="432" t="s">
        <v>533</v>
      </c>
      <c r="D48" s="512">
        <v>3</v>
      </c>
      <c r="E48" s="509">
        <v>64</v>
      </c>
      <c r="F48" s="512">
        <v>6</v>
      </c>
      <c r="G48" s="512">
        <v>70</v>
      </c>
      <c r="H48" s="512">
        <v>72</v>
      </c>
      <c r="I48" s="512">
        <v>5</v>
      </c>
      <c r="J48" s="512">
        <v>77</v>
      </c>
      <c r="K48" s="512">
        <v>64</v>
      </c>
      <c r="L48" s="512">
        <v>8</v>
      </c>
      <c r="M48" s="512">
        <v>72</v>
      </c>
      <c r="N48" s="512">
        <v>200</v>
      </c>
      <c r="O48" s="512">
        <v>19</v>
      </c>
      <c r="P48" s="512">
        <v>219</v>
      </c>
      <c r="Q48" s="512">
        <v>2</v>
      </c>
      <c r="R48" s="512">
        <v>16</v>
      </c>
      <c r="S48" s="512">
        <v>7</v>
      </c>
      <c r="T48" s="513">
        <v>23</v>
      </c>
      <c r="U48" s="512">
        <v>14</v>
      </c>
      <c r="V48" s="512">
        <v>3</v>
      </c>
      <c r="W48" s="513">
        <v>17</v>
      </c>
      <c r="X48" s="512">
        <v>5</v>
      </c>
      <c r="Y48" s="512">
        <v>1</v>
      </c>
      <c r="Z48" s="513">
        <v>6</v>
      </c>
      <c r="AA48" s="512">
        <v>2</v>
      </c>
      <c r="AB48" s="512">
        <v>1</v>
      </c>
      <c r="AC48" s="513">
        <v>3</v>
      </c>
      <c r="AD48" s="512">
        <v>37</v>
      </c>
      <c r="AE48" s="512">
        <v>12</v>
      </c>
      <c r="AF48" s="512">
        <v>49</v>
      </c>
      <c r="AG48" s="513">
        <f t="shared" si="6"/>
        <v>237</v>
      </c>
      <c r="AH48" s="513">
        <f t="shared" si="6"/>
        <v>31</v>
      </c>
      <c r="AI48" s="513">
        <f t="shared" si="6"/>
        <v>268</v>
      </c>
      <c r="AJ48" s="512">
        <v>0</v>
      </c>
      <c r="AK48" s="512">
        <v>0</v>
      </c>
      <c r="AL48" s="512">
        <v>0</v>
      </c>
      <c r="AM48" s="512">
        <f t="shared" si="7"/>
        <v>268</v>
      </c>
    </row>
    <row r="49" spans="1:39" ht="21" customHeight="1" x14ac:dyDescent="0.2">
      <c r="A49" s="856"/>
      <c r="B49" s="864" t="s">
        <v>534</v>
      </c>
      <c r="C49" s="425" t="s">
        <v>535</v>
      </c>
      <c r="D49" s="514">
        <f t="shared" ref="D49:AM49" si="8">SUM(D50:D55)</f>
        <v>47</v>
      </c>
      <c r="E49" s="508">
        <f t="shared" si="8"/>
        <v>530</v>
      </c>
      <c r="F49" s="514">
        <f t="shared" si="8"/>
        <v>1161</v>
      </c>
      <c r="G49" s="514">
        <f t="shared" si="8"/>
        <v>1691</v>
      </c>
      <c r="H49" s="514">
        <f t="shared" si="8"/>
        <v>468</v>
      </c>
      <c r="I49" s="514">
        <f t="shared" si="8"/>
        <v>1190</v>
      </c>
      <c r="J49" s="514">
        <f t="shared" si="8"/>
        <v>1658</v>
      </c>
      <c r="K49" s="514">
        <f t="shared" si="8"/>
        <v>512</v>
      </c>
      <c r="L49" s="514">
        <f t="shared" si="8"/>
        <v>1251</v>
      </c>
      <c r="M49" s="514">
        <f t="shared" si="8"/>
        <v>1763</v>
      </c>
      <c r="N49" s="514">
        <f t="shared" si="8"/>
        <v>1510</v>
      </c>
      <c r="O49" s="514">
        <f t="shared" si="8"/>
        <v>3602</v>
      </c>
      <c r="P49" s="514">
        <f t="shared" si="8"/>
        <v>5112</v>
      </c>
      <c r="Q49" s="514">
        <f t="shared" si="8"/>
        <v>5</v>
      </c>
      <c r="R49" s="514">
        <f t="shared" si="8"/>
        <v>80</v>
      </c>
      <c r="S49" s="514">
        <f t="shared" si="8"/>
        <v>115</v>
      </c>
      <c r="T49" s="514">
        <f t="shared" si="8"/>
        <v>195</v>
      </c>
      <c r="U49" s="514">
        <f t="shared" si="8"/>
        <v>64</v>
      </c>
      <c r="V49" s="514">
        <f t="shared" si="8"/>
        <v>86</v>
      </c>
      <c r="W49" s="514">
        <f t="shared" si="8"/>
        <v>150</v>
      </c>
      <c r="X49" s="514">
        <f t="shared" si="8"/>
        <v>71</v>
      </c>
      <c r="Y49" s="514">
        <f t="shared" si="8"/>
        <v>65</v>
      </c>
      <c r="Z49" s="514">
        <f t="shared" si="8"/>
        <v>136</v>
      </c>
      <c r="AA49" s="514">
        <f t="shared" si="8"/>
        <v>5</v>
      </c>
      <c r="AB49" s="514">
        <f t="shared" si="8"/>
        <v>8</v>
      </c>
      <c r="AC49" s="514">
        <f t="shared" si="8"/>
        <v>13</v>
      </c>
      <c r="AD49" s="514">
        <f t="shared" si="8"/>
        <v>220</v>
      </c>
      <c r="AE49" s="514">
        <f t="shared" si="8"/>
        <v>274</v>
      </c>
      <c r="AF49" s="514">
        <f t="shared" si="8"/>
        <v>494</v>
      </c>
      <c r="AG49" s="514">
        <f t="shared" si="8"/>
        <v>1730</v>
      </c>
      <c r="AH49" s="514">
        <f t="shared" si="8"/>
        <v>3876</v>
      </c>
      <c r="AI49" s="514">
        <f t="shared" si="8"/>
        <v>5606</v>
      </c>
      <c r="AJ49" s="514">
        <f t="shared" si="8"/>
        <v>0</v>
      </c>
      <c r="AK49" s="514">
        <f t="shared" si="8"/>
        <v>0</v>
      </c>
      <c r="AL49" s="514">
        <f t="shared" si="8"/>
        <v>0</v>
      </c>
      <c r="AM49" s="514">
        <f t="shared" si="8"/>
        <v>5606</v>
      </c>
    </row>
    <row r="50" spans="1:39" ht="21" customHeight="1" x14ac:dyDescent="0.2">
      <c r="A50" s="856"/>
      <c r="B50" s="859"/>
      <c r="C50" s="419" t="s">
        <v>536</v>
      </c>
      <c r="D50" s="509">
        <v>15</v>
      </c>
      <c r="E50" s="509">
        <v>163</v>
      </c>
      <c r="F50" s="509">
        <v>150</v>
      </c>
      <c r="G50" s="509">
        <v>313</v>
      </c>
      <c r="H50" s="509">
        <v>140</v>
      </c>
      <c r="I50" s="509">
        <v>167</v>
      </c>
      <c r="J50" s="509">
        <v>307</v>
      </c>
      <c r="K50" s="509">
        <v>155</v>
      </c>
      <c r="L50" s="509">
        <v>160</v>
      </c>
      <c r="M50" s="509">
        <v>315</v>
      </c>
      <c r="N50" s="509">
        <v>458</v>
      </c>
      <c r="O50" s="509">
        <v>477</v>
      </c>
      <c r="P50" s="509">
        <v>935</v>
      </c>
      <c r="Q50" s="509">
        <v>1</v>
      </c>
      <c r="R50" s="509">
        <v>1</v>
      </c>
      <c r="S50" s="509">
        <v>9</v>
      </c>
      <c r="T50" s="510">
        <v>10</v>
      </c>
      <c r="U50" s="509">
        <v>2</v>
      </c>
      <c r="V50" s="509">
        <v>7</v>
      </c>
      <c r="W50" s="510">
        <v>9</v>
      </c>
      <c r="X50" s="509">
        <v>2</v>
      </c>
      <c r="Y50" s="509">
        <v>3</v>
      </c>
      <c r="Z50" s="510">
        <v>5</v>
      </c>
      <c r="AA50" s="509">
        <v>1</v>
      </c>
      <c r="AB50" s="509">
        <v>2</v>
      </c>
      <c r="AC50" s="510">
        <v>3</v>
      </c>
      <c r="AD50" s="509">
        <v>6</v>
      </c>
      <c r="AE50" s="509">
        <v>21</v>
      </c>
      <c r="AF50" s="509">
        <v>27</v>
      </c>
      <c r="AG50" s="510">
        <f t="shared" ref="AG50:AI55" si="9">N50+AD50</f>
        <v>464</v>
      </c>
      <c r="AH50" s="510">
        <f t="shared" si="9"/>
        <v>498</v>
      </c>
      <c r="AI50" s="510">
        <f t="shared" si="9"/>
        <v>962</v>
      </c>
      <c r="AJ50" s="509">
        <v>0</v>
      </c>
      <c r="AK50" s="509">
        <v>0</v>
      </c>
      <c r="AL50" s="509">
        <v>0</v>
      </c>
      <c r="AM50" s="509">
        <f t="shared" ref="AM50:AM55" si="10">AI50+AL50</f>
        <v>962</v>
      </c>
    </row>
    <row r="51" spans="1:39" ht="21" customHeight="1" x14ac:dyDescent="0.2">
      <c r="A51" s="856"/>
      <c r="B51" s="859"/>
      <c r="C51" s="440" t="s">
        <v>537</v>
      </c>
      <c r="D51" s="509">
        <v>7</v>
      </c>
      <c r="E51" s="509">
        <v>63</v>
      </c>
      <c r="F51" s="509">
        <v>288</v>
      </c>
      <c r="G51" s="509">
        <v>351</v>
      </c>
      <c r="H51" s="509">
        <v>49</v>
      </c>
      <c r="I51" s="509">
        <v>279</v>
      </c>
      <c r="J51" s="509">
        <v>328</v>
      </c>
      <c r="K51" s="509">
        <v>47</v>
      </c>
      <c r="L51" s="509">
        <v>315</v>
      </c>
      <c r="M51" s="509">
        <v>362</v>
      </c>
      <c r="N51" s="509">
        <v>159</v>
      </c>
      <c r="O51" s="509">
        <v>882</v>
      </c>
      <c r="P51" s="509">
        <v>1041</v>
      </c>
      <c r="Q51" s="509">
        <v>0</v>
      </c>
      <c r="R51" s="509">
        <v>0</v>
      </c>
      <c r="S51" s="509">
        <v>0</v>
      </c>
      <c r="T51" s="510">
        <v>0</v>
      </c>
      <c r="U51" s="509">
        <v>0</v>
      </c>
      <c r="V51" s="509">
        <v>0</v>
      </c>
      <c r="W51" s="510">
        <v>0</v>
      </c>
      <c r="X51" s="509">
        <v>0</v>
      </c>
      <c r="Y51" s="509">
        <v>0</v>
      </c>
      <c r="Z51" s="510">
        <v>0</v>
      </c>
      <c r="AA51" s="509">
        <v>0</v>
      </c>
      <c r="AB51" s="509">
        <v>0</v>
      </c>
      <c r="AC51" s="510">
        <v>0</v>
      </c>
      <c r="AD51" s="509">
        <v>0</v>
      </c>
      <c r="AE51" s="509">
        <v>0</v>
      </c>
      <c r="AF51" s="509">
        <v>0</v>
      </c>
      <c r="AG51" s="510">
        <f t="shared" si="9"/>
        <v>159</v>
      </c>
      <c r="AH51" s="510">
        <f t="shared" si="9"/>
        <v>882</v>
      </c>
      <c r="AI51" s="510">
        <f t="shared" si="9"/>
        <v>1041</v>
      </c>
      <c r="AJ51" s="509">
        <v>0</v>
      </c>
      <c r="AK51" s="509">
        <v>0</v>
      </c>
      <c r="AL51" s="509">
        <v>0</v>
      </c>
      <c r="AM51" s="509">
        <f t="shared" si="10"/>
        <v>1041</v>
      </c>
    </row>
    <row r="52" spans="1:39" ht="21" customHeight="1" x14ac:dyDescent="0.2">
      <c r="A52" s="856"/>
      <c r="B52" s="859"/>
      <c r="C52" s="419" t="s">
        <v>538</v>
      </c>
      <c r="D52" s="509">
        <v>7</v>
      </c>
      <c r="E52" s="509">
        <v>98</v>
      </c>
      <c r="F52" s="509">
        <v>326</v>
      </c>
      <c r="G52" s="509">
        <v>424</v>
      </c>
      <c r="H52" s="509">
        <v>89</v>
      </c>
      <c r="I52" s="509">
        <v>324</v>
      </c>
      <c r="J52" s="509">
        <v>413</v>
      </c>
      <c r="K52" s="509">
        <v>87</v>
      </c>
      <c r="L52" s="509">
        <v>317</v>
      </c>
      <c r="M52" s="509">
        <v>404</v>
      </c>
      <c r="N52" s="509">
        <v>274</v>
      </c>
      <c r="O52" s="509">
        <v>967</v>
      </c>
      <c r="P52" s="509">
        <v>1241</v>
      </c>
      <c r="Q52" s="509">
        <v>0</v>
      </c>
      <c r="R52" s="509">
        <v>0</v>
      </c>
      <c r="S52" s="509">
        <v>0</v>
      </c>
      <c r="T52" s="510">
        <v>0</v>
      </c>
      <c r="U52" s="509">
        <v>0</v>
      </c>
      <c r="V52" s="509">
        <v>0</v>
      </c>
      <c r="W52" s="510">
        <v>0</v>
      </c>
      <c r="X52" s="509">
        <v>0</v>
      </c>
      <c r="Y52" s="509">
        <v>0</v>
      </c>
      <c r="Z52" s="510">
        <v>0</v>
      </c>
      <c r="AA52" s="509">
        <v>0</v>
      </c>
      <c r="AB52" s="509">
        <v>0</v>
      </c>
      <c r="AC52" s="510">
        <v>0</v>
      </c>
      <c r="AD52" s="509">
        <v>0</v>
      </c>
      <c r="AE52" s="509">
        <v>0</v>
      </c>
      <c r="AF52" s="509">
        <v>0</v>
      </c>
      <c r="AG52" s="510">
        <f t="shared" si="9"/>
        <v>274</v>
      </c>
      <c r="AH52" s="510">
        <f t="shared" si="9"/>
        <v>967</v>
      </c>
      <c r="AI52" s="510">
        <f t="shared" si="9"/>
        <v>1241</v>
      </c>
      <c r="AJ52" s="509">
        <v>0</v>
      </c>
      <c r="AK52" s="509">
        <v>0</v>
      </c>
      <c r="AL52" s="509">
        <v>0</v>
      </c>
      <c r="AM52" s="509">
        <f t="shared" si="10"/>
        <v>1241</v>
      </c>
    </row>
    <row r="53" spans="1:39" ht="21" customHeight="1" x14ac:dyDescent="0.2">
      <c r="A53" s="856"/>
      <c r="B53" s="859"/>
      <c r="C53" s="419" t="s">
        <v>539</v>
      </c>
      <c r="D53" s="509">
        <v>4</v>
      </c>
      <c r="E53" s="509">
        <v>39</v>
      </c>
      <c r="F53" s="509">
        <v>141</v>
      </c>
      <c r="G53" s="509">
        <v>180</v>
      </c>
      <c r="H53" s="509">
        <v>35</v>
      </c>
      <c r="I53" s="509">
        <v>137</v>
      </c>
      <c r="J53" s="509">
        <v>172</v>
      </c>
      <c r="K53" s="509">
        <v>28</v>
      </c>
      <c r="L53" s="509">
        <v>147</v>
      </c>
      <c r="M53" s="509">
        <v>175</v>
      </c>
      <c r="N53" s="509">
        <v>102</v>
      </c>
      <c r="O53" s="509">
        <v>425</v>
      </c>
      <c r="P53" s="509">
        <v>527</v>
      </c>
      <c r="Q53" s="509">
        <v>1</v>
      </c>
      <c r="R53" s="509">
        <v>22</v>
      </c>
      <c r="S53" s="509">
        <v>38</v>
      </c>
      <c r="T53" s="510">
        <v>60</v>
      </c>
      <c r="U53" s="509">
        <v>21</v>
      </c>
      <c r="V53" s="509">
        <v>36</v>
      </c>
      <c r="W53" s="510">
        <v>57</v>
      </c>
      <c r="X53" s="509">
        <v>27</v>
      </c>
      <c r="Y53" s="509">
        <v>20</v>
      </c>
      <c r="Z53" s="510">
        <v>47</v>
      </c>
      <c r="AA53" s="509">
        <v>0</v>
      </c>
      <c r="AB53" s="509">
        <v>0</v>
      </c>
      <c r="AC53" s="510">
        <v>0</v>
      </c>
      <c r="AD53" s="509">
        <v>70</v>
      </c>
      <c r="AE53" s="509">
        <v>94</v>
      </c>
      <c r="AF53" s="509">
        <v>164</v>
      </c>
      <c r="AG53" s="510">
        <f t="shared" si="9"/>
        <v>172</v>
      </c>
      <c r="AH53" s="510">
        <f t="shared" si="9"/>
        <v>519</v>
      </c>
      <c r="AI53" s="510">
        <f t="shared" si="9"/>
        <v>691</v>
      </c>
      <c r="AJ53" s="509">
        <v>0</v>
      </c>
      <c r="AK53" s="509">
        <v>0</v>
      </c>
      <c r="AL53" s="509">
        <v>0</v>
      </c>
      <c r="AM53" s="509">
        <f t="shared" si="10"/>
        <v>691</v>
      </c>
    </row>
    <row r="54" spans="1:39" ht="21" customHeight="1" x14ac:dyDescent="0.2">
      <c r="A54" s="856"/>
      <c r="B54" s="859"/>
      <c r="C54" s="419" t="s">
        <v>540</v>
      </c>
      <c r="D54" s="509">
        <v>14</v>
      </c>
      <c r="E54" s="509">
        <v>167</v>
      </c>
      <c r="F54" s="509">
        <v>256</v>
      </c>
      <c r="G54" s="509">
        <v>423</v>
      </c>
      <c r="H54" s="509">
        <v>155</v>
      </c>
      <c r="I54" s="509">
        <v>283</v>
      </c>
      <c r="J54" s="509">
        <v>438</v>
      </c>
      <c r="K54" s="509">
        <v>195</v>
      </c>
      <c r="L54" s="509">
        <v>312</v>
      </c>
      <c r="M54" s="509">
        <v>507</v>
      </c>
      <c r="N54" s="509">
        <v>517</v>
      </c>
      <c r="O54" s="509">
        <v>851</v>
      </c>
      <c r="P54" s="509">
        <v>1368</v>
      </c>
      <c r="Q54" s="509">
        <v>3</v>
      </c>
      <c r="R54" s="509">
        <v>57</v>
      </c>
      <c r="S54" s="509">
        <v>68</v>
      </c>
      <c r="T54" s="510">
        <v>125</v>
      </c>
      <c r="U54" s="509">
        <v>41</v>
      </c>
      <c r="V54" s="509">
        <v>43</v>
      </c>
      <c r="W54" s="510">
        <v>84</v>
      </c>
      <c r="X54" s="509">
        <v>42</v>
      </c>
      <c r="Y54" s="509">
        <v>42</v>
      </c>
      <c r="Z54" s="510">
        <v>84</v>
      </c>
      <c r="AA54" s="509">
        <v>4</v>
      </c>
      <c r="AB54" s="509">
        <v>6</v>
      </c>
      <c r="AC54" s="510">
        <v>10</v>
      </c>
      <c r="AD54" s="509">
        <v>144</v>
      </c>
      <c r="AE54" s="509">
        <v>159</v>
      </c>
      <c r="AF54" s="509">
        <v>303</v>
      </c>
      <c r="AG54" s="510">
        <f>N54+AD54</f>
        <v>661</v>
      </c>
      <c r="AH54" s="510">
        <f>O54+AE54</f>
        <v>1010</v>
      </c>
      <c r="AI54" s="510">
        <f>P54+AF54</f>
        <v>1671</v>
      </c>
      <c r="AJ54" s="509">
        <v>0</v>
      </c>
      <c r="AK54" s="509">
        <v>0</v>
      </c>
      <c r="AL54" s="509">
        <v>0</v>
      </c>
      <c r="AM54" s="509">
        <f>AI54+AL54</f>
        <v>1671</v>
      </c>
    </row>
    <row r="55" spans="1:39" ht="21" customHeight="1" x14ac:dyDescent="0.2">
      <c r="A55" s="856"/>
      <c r="B55" s="865"/>
      <c r="C55" s="427" t="s">
        <v>541</v>
      </c>
      <c r="D55" s="512">
        <v>0</v>
      </c>
      <c r="E55" s="512">
        <v>0</v>
      </c>
      <c r="F55" s="512">
        <v>0</v>
      </c>
      <c r="G55" s="512">
        <v>0</v>
      </c>
      <c r="H55" s="512">
        <v>0</v>
      </c>
      <c r="I55" s="512">
        <v>0</v>
      </c>
      <c r="J55" s="512">
        <v>0</v>
      </c>
      <c r="K55" s="512">
        <v>0</v>
      </c>
      <c r="L55" s="512">
        <v>0</v>
      </c>
      <c r="M55" s="512">
        <v>0</v>
      </c>
      <c r="N55" s="512">
        <v>0</v>
      </c>
      <c r="O55" s="512">
        <v>0</v>
      </c>
      <c r="P55" s="512">
        <v>0</v>
      </c>
      <c r="Q55" s="512">
        <v>0</v>
      </c>
      <c r="R55" s="512">
        <v>0</v>
      </c>
      <c r="S55" s="512">
        <v>0</v>
      </c>
      <c r="T55" s="513">
        <v>0</v>
      </c>
      <c r="U55" s="512">
        <v>0</v>
      </c>
      <c r="V55" s="512">
        <v>0</v>
      </c>
      <c r="W55" s="513">
        <v>0</v>
      </c>
      <c r="X55" s="512">
        <v>0</v>
      </c>
      <c r="Y55" s="512">
        <v>0</v>
      </c>
      <c r="Z55" s="513">
        <v>0</v>
      </c>
      <c r="AA55" s="512">
        <v>0</v>
      </c>
      <c r="AB55" s="512">
        <v>0</v>
      </c>
      <c r="AC55" s="513">
        <v>0</v>
      </c>
      <c r="AD55" s="512">
        <v>0</v>
      </c>
      <c r="AE55" s="512">
        <v>0</v>
      </c>
      <c r="AF55" s="512">
        <v>0</v>
      </c>
      <c r="AG55" s="513">
        <f t="shared" si="9"/>
        <v>0</v>
      </c>
      <c r="AH55" s="513">
        <f t="shared" si="9"/>
        <v>0</v>
      </c>
      <c r="AI55" s="513">
        <f t="shared" si="9"/>
        <v>0</v>
      </c>
      <c r="AJ55" s="512">
        <v>0</v>
      </c>
      <c r="AK55" s="512">
        <v>0</v>
      </c>
      <c r="AL55" s="512">
        <v>0</v>
      </c>
      <c r="AM55" s="512">
        <f t="shared" si="10"/>
        <v>0</v>
      </c>
    </row>
    <row r="56" spans="1:39" ht="21" customHeight="1" x14ac:dyDescent="0.2">
      <c r="A56" s="856"/>
      <c r="B56" s="858" t="s">
        <v>542</v>
      </c>
      <c r="C56" s="425" t="s">
        <v>1</v>
      </c>
      <c r="D56" s="515">
        <f t="shared" ref="D56:AM56" si="11">SUM(D57:D62)</f>
        <v>9</v>
      </c>
      <c r="E56" s="515">
        <f t="shared" si="11"/>
        <v>201</v>
      </c>
      <c r="F56" s="515">
        <f t="shared" si="11"/>
        <v>76</v>
      </c>
      <c r="G56" s="515">
        <f t="shared" si="11"/>
        <v>277</v>
      </c>
      <c r="H56" s="515">
        <f t="shared" si="11"/>
        <v>209</v>
      </c>
      <c r="I56" s="515">
        <f t="shared" si="11"/>
        <v>59</v>
      </c>
      <c r="J56" s="515">
        <f t="shared" si="11"/>
        <v>268</v>
      </c>
      <c r="K56" s="515">
        <f t="shared" si="11"/>
        <v>217</v>
      </c>
      <c r="L56" s="515">
        <f t="shared" si="11"/>
        <v>73</v>
      </c>
      <c r="M56" s="515">
        <f t="shared" si="11"/>
        <v>290</v>
      </c>
      <c r="N56" s="515">
        <f t="shared" si="11"/>
        <v>627</v>
      </c>
      <c r="O56" s="515">
        <f t="shared" si="11"/>
        <v>208</v>
      </c>
      <c r="P56" s="515">
        <f t="shared" si="11"/>
        <v>835</v>
      </c>
      <c r="Q56" s="515">
        <f t="shared" si="11"/>
        <v>0</v>
      </c>
      <c r="R56" s="515">
        <f t="shared" si="11"/>
        <v>0</v>
      </c>
      <c r="S56" s="515">
        <f t="shared" si="11"/>
        <v>0</v>
      </c>
      <c r="T56" s="515">
        <f t="shared" si="11"/>
        <v>0</v>
      </c>
      <c r="U56" s="515">
        <f t="shared" si="11"/>
        <v>0</v>
      </c>
      <c r="V56" s="515">
        <f t="shared" si="11"/>
        <v>0</v>
      </c>
      <c r="W56" s="515">
        <f t="shared" si="11"/>
        <v>0</v>
      </c>
      <c r="X56" s="515">
        <f t="shared" si="11"/>
        <v>0</v>
      </c>
      <c r="Y56" s="515">
        <f t="shared" si="11"/>
        <v>0</v>
      </c>
      <c r="Z56" s="515">
        <f t="shared" si="11"/>
        <v>0</v>
      </c>
      <c r="AA56" s="515">
        <f t="shared" si="11"/>
        <v>0</v>
      </c>
      <c r="AB56" s="515">
        <f t="shared" si="11"/>
        <v>0</v>
      </c>
      <c r="AC56" s="515">
        <f t="shared" si="11"/>
        <v>0</v>
      </c>
      <c r="AD56" s="515">
        <f t="shared" si="11"/>
        <v>0</v>
      </c>
      <c r="AE56" s="515">
        <f t="shared" si="11"/>
        <v>0</v>
      </c>
      <c r="AF56" s="515">
        <f t="shared" si="11"/>
        <v>0</v>
      </c>
      <c r="AG56" s="515">
        <f t="shared" si="11"/>
        <v>627</v>
      </c>
      <c r="AH56" s="515">
        <f t="shared" si="11"/>
        <v>208</v>
      </c>
      <c r="AI56" s="515">
        <f t="shared" si="11"/>
        <v>835</v>
      </c>
      <c r="AJ56" s="515">
        <f t="shared" si="11"/>
        <v>38</v>
      </c>
      <c r="AK56" s="515">
        <f t="shared" si="11"/>
        <v>3</v>
      </c>
      <c r="AL56" s="515">
        <f t="shared" si="11"/>
        <v>41</v>
      </c>
      <c r="AM56" s="515">
        <f t="shared" si="11"/>
        <v>876</v>
      </c>
    </row>
    <row r="57" spans="1:39" ht="21" customHeight="1" x14ac:dyDescent="0.2">
      <c r="A57" s="856"/>
      <c r="B57" s="859"/>
      <c r="C57" s="440" t="s">
        <v>543</v>
      </c>
      <c r="D57" s="509">
        <v>3</v>
      </c>
      <c r="E57" s="509">
        <v>75</v>
      </c>
      <c r="F57" s="509">
        <v>12</v>
      </c>
      <c r="G57" s="509">
        <v>87</v>
      </c>
      <c r="H57" s="509">
        <v>78</v>
      </c>
      <c r="I57" s="509">
        <v>10</v>
      </c>
      <c r="J57" s="509">
        <v>88</v>
      </c>
      <c r="K57" s="509">
        <v>84</v>
      </c>
      <c r="L57" s="509">
        <v>2</v>
      </c>
      <c r="M57" s="509">
        <v>86</v>
      </c>
      <c r="N57" s="509">
        <v>237</v>
      </c>
      <c r="O57" s="509">
        <v>24</v>
      </c>
      <c r="P57" s="509">
        <v>261</v>
      </c>
      <c r="Q57" s="509">
        <v>0</v>
      </c>
      <c r="R57" s="509">
        <v>0</v>
      </c>
      <c r="S57" s="509">
        <v>0</v>
      </c>
      <c r="T57" s="510">
        <v>0</v>
      </c>
      <c r="U57" s="509">
        <v>0</v>
      </c>
      <c r="V57" s="509">
        <v>0</v>
      </c>
      <c r="W57" s="510">
        <v>0</v>
      </c>
      <c r="X57" s="509">
        <v>0</v>
      </c>
      <c r="Y57" s="509">
        <v>0</v>
      </c>
      <c r="Z57" s="510">
        <v>0</v>
      </c>
      <c r="AA57" s="509">
        <v>0</v>
      </c>
      <c r="AB57" s="509">
        <v>0</v>
      </c>
      <c r="AC57" s="510">
        <v>0</v>
      </c>
      <c r="AD57" s="509">
        <v>0</v>
      </c>
      <c r="AE57" s="509">
        <v>0</v>
      </c>
      <c r="AF57" s="509">
        <v>0</v>
      </c>
      <c r="AG57" s="510">
        <f t="shared" ref="AG57:AI62" si="12">N57+AD57</f>
        <v>237</v>
      </c>
      <c r="AH57" s="510">
        <f t="shared" si="12"/>
        <v>24</v>
      </c>
      <c r="AI57" s="510">
        <f t="shared" si="12"/>
        <v>261</v>
      </c>
      <c r="AJ57" s="509">
        <v>16</v>
      </c>
      <c r="AK57" s="509">
        <v>0</v>
      </c>
      <c r="AL57" s="509">
        <v>16</v>
      </c>
      <c r="AM57" s="509">
        <f t="shared" ref="AM57:AM62" si="13">AI57+AL57</f>
        <v>277</v>
      </c>
    </row>
    <row r="58" spans="1:39" ht="21" customHeight="1" x14ac:dyDescent="0.2">
      <c r="A58" s="856"/>
      <c r="B58" s="859"/>
      <c r="C58" s="440" t="s">
        <v>544</v>
      </c>
      <c r="D58" s="509">
        <v>2</v>
      </c>
      <c r="E58" s="509">
        <v>29</v>
      </c>
      <c r="F58" s="509">
        <v>35</v>
      </c>
      <c r="G58" s="509">
        <v>64</v>
      </c>
      <c r="H58" s="509">
        <v>31</v>
      </c>
      <c r="I58" s="509">
        <v>23</v>
      </c>
      <c r="J58" s="509">
        <v>54</v>
      </c>
      <c r="K58" s="509">
        <v>25</v>
      </c>
      <c r="L58" s="509">
        <v>31</v>
      </c>
      <c r="M58" s="509">
        <v>56</v>
      </c>
      <c r="N58" s="509">
        <v>85</v>
      </c>
      <c r="O58" s="509">
        <v>89</v>
      </c>
      <c r="P58" s="509">
        <v>174</v>
      </c>
      <c r="Q58" s="509">
        <v>0</v>
      </c>
      <c r="R58" s="509">
        <v>0</v>
      </c>
      <c r="S58" s="509">
        <v>0</v>
      </c>
      <c r="T58" s="510">
        <v>0</v>
      </c>
      <c r="U58" s="509">
        <v>0</v>
      </c>
      <c r="V58" s="509">
        <v>0</v>
      </c>
      <c r="W58" s="510">
        <v>0</v>
      </c>
      <c r="X58" s="509">
        <v>0</v>
      </c>
      <c r="Y58" s="509">
        <v>0</v>
      </c>
      <c r="Z58" s="510">
        <v>0</v>
      </c>
      <c r="AA58" s="509">
        <v>0</v>
      </c>
      <c r="AB58" s="509">
        <v>0</v>
      </c>
      <c r="AC58" s="510">
        <v>0</v>
      </c>
      <c r="AD58" s="509">
        <v>0</v>
      </c>
      <c r="AE58" s="509">
        <v>0</v>
      </c>
      <c r="AF58" s="509">
        <v>0</v>
      </c>
      <c r="AG58" s="510">
        <f t="shared" si="12"/>
        <v>85</v>
      </c>
      <c r="AH58" s="510">
        <f t="shared" si="12"/>
        <v>89</v>
      </c>
      <c r="AI58" s="510">
        <f t="shared" si="12"/>
        <v>174</v>
      </c>
      <c r="AJ58" s="509">
        <v>0</v>
      </c>
      <c r="AK58" s="509">
        <v>0</v>
      </c>
      <c r="AL58" s="509">
        <v>0</v>
      </c>
      <c r="AM58" s="509">
        <f t="shared" si="13"/>
        <v>174</v>
      </c>
    </row>
    <row r="59" spans="1:39" ht="21" customHeight="1" x14ac:dyDescent="0.2">
      <c r="A59" s="856"/>
      <c r="B59" s="859"/>
      <c r="C59" s="440" t="s">
        <v>545</v>
      </c>
      <c r="D59" s="509">
        <v>1</v>
      </c>
      <c r="E59" s="509">
        <v>24</v>
      </c>
      <c r="F59" s="509">
        <v>15</v>
      </c>
      <c r="G59" s="509">
        <v>39</v>
      </c>
      <c r="H59" s="509">
        <v>20</v>
      </c>
      <c r="I59" s="509">
        <v>10</v>
      </c>
      <c r="J59" s="509">
        <v>30</v>
      </c>
      <c r="K59" s="509">
        <v>22</v>
      </c>
      <c r="L59" s="509">
        <v>16</v>
      </c>
      <c r="M59" s="509">
        <v>38</v>
      </c>
      <c r="N59" s="509">
        <v>66</v>
      </c>
      <c r="O59" s="509">
        <v>41</v>
      </c>
      <c r="P59" s="509">
        <v>107</v>
      </c>
      <c r="Q59" s="509">
        <v>0</v>
      </c>
      <c r="R59" s="509">
        <v>0</v>
      </c>
      <c r="S59" s="509">
        <v>0</v>
      </c>
      <c r="T59" s="510">
        <v>0</v>
      </c>
      <c r="U59" s="509">
        <v>0</v>
      </c>
      <c r="V59" s="509">
        <v>0</v>
      </c>
      <c r="W59" s="510">
        <v>0</v>
      </c>
      <c r="X59" s="509">
        <v>0</v>
      </c>
      <c r="Y59" s="509">
        <v>0</v>
      </c>
      <c r="Z59" s="510">
        <v>0</v>
      </c>
      <c r="AA59" s="509">
        <v>0</v>
      </c>
      <c r="AB59" s="509">
        <v>0</v>
      </c>
      <c r="AC59" s="510">
        <v>0</v>
      </c>
      <c r="AD59" s="509">
        <v>0</v>
      </c>
      <c r="AE59" s="509">
        <v>0</v>
      </c>
      <c r="AF59" s="509">
        <v>0</v>
      </c>
      <c r="AG59" s="510">
        <f t="shared" si="12"/>
        <v>66</v>
      </c>
      <c r="AH59" s="510">
        <f t="shared" si="12"/>
        <v>41</v>
      </c>
      <c r="AI59" s="510">
        <f t="shared" si="12"/>
        <v>107</v>
      </c>
      <c r="AJ59" s="509">
        <v>0</v>
      </c>
      <c r="AK59" s="509">
        <v>0</v>
      </c>
      <c r="AL59" s="509">
        <v>0</v>
      </c>
      <c r="AM59" s="509">
        <f t="shared" si="13"/>
        <v>107</v>
      </c>
    </row>
    <row r="60" spans="1:39" ht="21" customHeight="1" x14ac:dyDescent="0.2">
      <c r="A60" s="856"/>
      <c r="B60" s="859"/>
      <c r="C60" s="440" t="s">
        <v>546</v>
      </c>
      <c r="D60" s="509">
        <v>1</v>
      </c>
      <c r="E60" s="509">
        <v>38</v>
      </c>
      <c r="F60" s="509">
        <v>1</v>
      </c>
      <c r="G60" s="509">
        <v>39</v>
      </c>
      <c r="H60" s="509">
        <v>36</v>
      </c>
      <c r="I60" s="509">
        <v>3</v>
      </c>
      <c r="J60" s="509">
        <v>39</v>
      </c>
      <c r="K60" s="509">
        <v>34</v>
      </c>
      <c r="L60" s="509">
        <v>1</v>
      </c>
      <c r="M60" s="509">
        <v>35</v>
      </c>
      <c r="N60" s="509">
        <v>108</v>
      </c>
      <c r="O60" s="509">
        <v>5</v>
      </c>
      <c r="P60" s="509">
        <v>113</v>
      </c>
      <c r="Q60" s="509">
        <v>0</v>
      </c>
      <c r="R60" s="509">
        <v>0</v>
      </c>
      <c r="S60" s="509">
        <v>0</v>
      </c>
      <c r="T60" s="510">
        <v>0</v>
      </c>
      <c r="U60" s="509">
        <v>0</v>
      </c>
      <c r="V60" s="509">
        <v>0</v>
      </c>
      <c r="W60" s="510">
        <v>0</v>
      </c>
      <c r="X60" s="509">
        <v>0</v>
      </c>
      <c r="Y60" s="509">
        <v>0</v>
      </c>
      <c r="Z60" s="510">
        <v>0</v>
      </c>
      <c r="AA60" s="509">
        <v>0</v>
      </c>
      <c r="AB60" s="509">
        <v>0</v>
      </c>
      <c r="AC60" s="510">
        <v>0</v>
      </c>
      <c r="AD60" s="509">
        <v>0</v>
      </c>
      <c r="AE60" s="509">
        <v>0</v>
      </c>
      <c r="AF60" s="509">
        <v>0</v>
      </c>
      <c r="AG60" s="510">
        <f t="shared" si="12"/>
        <v>108</v>
      </c>
      <c r="AH60" s="510">
        <f t="shared" si="12"/>
        <v>5</v>
      </c>
      <c r="AI60" s="510">
        <f t="shared" si="12"/>
        <v>113</v>
      </c>
      <c r="AJ60" s="509">
        <v>7</v>
      </c>
      <c r="AK60" s="509">
        <v>3</v>
      </c>
      <c r="AL60" s="509">
        <v>10</v>
      </c>
      <c r="AM60" s="509">
        <f t="shared" si="13"/>
        <v>123</v>
      </c>
    </row>
    <row r="61" spans="1:39" ht="21" customHeight="1" x14ac:dyDescent="0.2">
      <c r="A61" s="856"/>
      <c r="B61" s="859"/>
      <c r="C61" s="440" t="s">
        <v>547</v>
      </c>
      <c r="D61" s="509">
        <v>1</v>
      </c>
      <c r="E61" s="509">
        <v>25</v>
      </c>
      <c r="F61" s="509">
        <v>11</v>
      </c>
      <c r="G61" s="509">
        <v>36</v>
      </c>
      <c r="H61" s="509">
        <v>28</v>
      </c>
      <c r="I61" s="509">
        <v>10</v>
      </c>
      <c r="J61" s="509">
        <v>38</v>
      </c>
      <c r="K61" s="509">
        <v>26</v>
      </c>
      <c r="L61" s="509">
        <v>13</v>
      </c>
      <c r="M61" s="509">
        <v>39</v>
      </c>
      <c r="N61" s="509">
        <v>79</v>
      </c>
      <c r="O61" s="509">
        <v>34</v>
      </c>
      <c r="P61" s="509">
        <v>113</v>
      </c>
      <c r="Q61" s="509">
        <v>0</v>
      </c>
      <c r="R61" s="509">
        <v>0</v>
      </c>
      <c r="S61" s="509">
        <v>0</v>
      </c>
      <c r="T61" s="510">
        <v>0</v>
      </c>
      <c r="U61" s="509">
        <v>0</v>
      </c>
      <c r="V61" s="509">
        <v>0</v>
      </c>
      <c r="W61" s="510">
        <v>0</v>
      </c>
      <c r="X61" s="509">
        <v>0</v>
      </c>
      <c r="Y61" s="509">
        <v>0</v>
      </c>
      <c r="Z61" s="510">
        <v>0</v>
      </c>
      <c r="AA61" s="509">
        <v>0</v>
      </c>
      <c r="AB61" s="509">
        <v>0</v>
      </c>
      <c r="AC61" s="510">
        <v>0</v>
      </c>
      <c r="AD61" s="509">
        <v>0</v>
      </c>
      <c r="AE61" s="509">
        <v>0</v>
      </c>
      <c r="AF61" s="509">
        <v>0</v>
      </c>
      <c r="AG61" s="510">
        <f t="shared" si="12"/>
        <v>79</v>
      </c>
      <c r="AH61" s="510">
        <f t="shared" si="12"/>
        <v>34</v>
      </c>
      <c r="AI61" s="510">
        <f t="shared" si="12"/>
        <v>113</v>
      </c>
      <c r="AJ61" s="509">
        <v>15</v>
      </c>
      <c r="AK61" s="509">
        <v>0</v>
      </c>
      <c r="AL61" s="509">
        <v>15</v>
      </c>
      <c r="AM61" s="509">
        <f t="shared" si="13"/>
        <v>128</v>
      </c>
    </row>
    <row r="62" spans="1:39" ht="21" customHeight="1" x14ac:dyDescent="0.2">
      <c r="A62" s="856"/>
      <c r="B62" s="860"/>
      <c r="C62" s="440" t="s">
        <v>548</v>
      </c>
      <c r="D62" s="509">
        <v>1</v>
      </c>
      <c r="E62" s="509">
        <v>10</v>
      </c>
      <c r="F62" s="509">
        <v>2</v>
      </c>
      <c r="G62" s="509">
        <v>12</v>
      </c>
      <c r="H62" s="509">
        <v>16</v>
      </c>
      <c r="I62" s="509">
        <v>3</v>
      </c>
      <c r="J62" s="509">
        <v>19</v>
      </c>
      <c r="K62" s="509">
        <v>26</v>
      </c>
      <c r="L62" s="509">
        <v>10</v>
      </c>
      <c r="M62" s="509">
        <v>36</v>
      </c>
      <c r="N62" s="509">
        <v>52</v>
      </c>
      <c r="O62" s="509">
        <v>15</v>
      </c>
      <c r="P62" s="509">
        <v>67</v>
      </c>
      <c r="Q62" s="509">
        <v>0</v>
      </c>
      <c r="R62" s="509">
        <v>0</v>
      </c>
      <c r="S62" s="509">
        <v>0</v>
      </c>
      <c r="T62" s="510">
        <v>0</v>
      </c>
      <c r="U62" s="509">
        <v>0</v>
      </c>
      <c r="V62" s="509">
        <v>0</v>
      </c>
      <c r="W62" s="510">
        <v>0</v>
      </c>
      <c r="X62" s="509">
        <v>0</v>
      </c>
      <c r="Y62" s="509">
        <v>0</v>
      </c>
      <c r="Z62" s="510">
        <v>0</v>
      </c>
      <c r="AA62" s="509">
        <v>0</v>
      </c>
      <c r="AB62" s="509">
        <v>0</v>
      </c>
      <c r="AC62" s="510">
        <v>0</v>
      </c>
      <c r="AD62" s="509">
        <v>0</v>
      </c>
      <c r="AE62" s="509">
        <v>0</v>
      </c>
      <c r="AF62" s="509">
        <v>0</v>
      </c>
      <c r="AG62" s="510">
        <f t="shared" si="12"/>
        <v>52</v>
      </c>
      <c r="AH62" s="510">
        <f t="shared" si="12"/>
        <v>15</v>
      </c>
      <c r="AI62" s="510">
        <f t="shared" si="12"/>
        <v>67</v>
      </c>
      <c r="AJ62" s="509">
        <v>0</v>
      </c>
      <c r="AK62" s="509">
        <v>0</v>
      </c>
      <c r="AL62" s="509">
        <v>0</v>
      </c>
      <c r="AM62" s="509">
        <f t="shared" si="13"/>
        <v>67</v>
      </c>
    </row>
    <row r="63" spans="1:39" ht="21" customHeight="1" x14ac:dyDescent="0.2">
      <c r="A63" s="856"/>
      <c r="B63" s="866" t="s">
        <v>549</v>
      </c>
      <c r="C63" s="516" t="s">
        <v>1</v>
      </c>
      <c r="D63" s="517">
        <f>SUM(D64:D68)</f>
        <v>3</v>
      </c>
      <c r="E63" s="517">
        <f>SUM(E64:E68)</f>
        <v>10</v>
      </c>
      <c r="F63" s="517">
        <f t="shared" ref="F63:AM63" si="14">SUM(F64:F68)</f>
        <v>48</v>
      </c>
      <c r="G63" s="517">
        <f t="shared" si="14"/>
        <v>58</v>
      </c>
      <c r="H63" s="517">
        <f t="shared" si="14"/>
        <v>6</v>
      </c>
      <c r="I63" s="517">
        <f t="shared" si="14"/>
        <v>46</v>
      </c>
      <c r="J63" s="517">
        <f t="shared" si="14"/>
        <v>52</v>
      </c>
      <c r="K63" s="517">
        <f t="shared" si="14"/>
        <v>13</v>
      </c>
      <c r="L63" s="517">
        <f t="shared" si="14"/>
        <v>67</v>
      </c>
      <c r="M63" s="517">
        <f t="shared" si="14"/>
        <v>80</v>
      </c>
      <c r="N63" s="517">
        <f t="shared" si="14"/>
        <v>29</v>
      </c>
      <c r="O63" s="517">
        <f t="shared" si="14"/>
        <v>161</v>
      </c>
      <c r="P63" s="517">
        <f t="shared" si="14"/>
        <v>190</v>
      </c>
      <c r="Q63" s="517">
        <f>SUM(Q64:Q68)</f>
        <v>0</v>
      </c>
      <c r="R63" s="517">
        <f>SUM(R64:R68)</f>
        <v>0</v>
      </c>
      <c r="S63" s="517">
        <f t="shared" si="14"/>
        <v>0</v>
      </c>
      <c r="T63" s="517">
        <f t="shared" si="14"/>
        <v>0</v>
      </c>
      <c r="U63" s="517">
        <f t="shared" si="14"/>
        <v>0</v>
      </c>
      <c r="V63" s="517">
        <f t="shared" si="14"/>
        <v>0</v>
      </c>
      <c r="W63" s="517">
        <f t="shared" si="14"/>
        <v>0</v>
      </c>
      <c r="X63" s="517">
        <f t="shared" si="14"/>
        <v>0</v>
      </c>
      <c r="Y63" s="517">
        <f t="shared" si="14"/>
        <v>0</v>
      </c>
      <c r="Z63" s="517">
        <f t="shared" si="14"/>
        <v>0</v>
      </c>
      <c r="AA63" s="517">
        <f t="shared" si="14"/>
        <v>0</v>
      </c>
      <c r="AB63" s="517">
        <f t="shared" si="14"/>
        <v>0</v>
      </c>
      <c r="AC63" s="517">
        <f t="shared" si="14"/>
        <v>0</v>
      </c>
      <c r="AD63" s="517">
        <f t="shared" si="14"/>
        <v>0</v>
      </c>
      <c r="AE63" s="517">
        <f t="shared" si="14"/>
        <v>0</v>
      </c>
      <c r="AF63" s="517">
        <f t="shared" si="14"/>
        <v>0</v>
      </c>
      <c r="AG63" s="517">
        <f t="shared" si="14"/>
        <v>29</v>
      </c>
      <c r="AH63" s="517">
        <f t="shared" si="14"/>
        <v>161</v>
      </c>
      <c r="AI63" s="517">
        <f t="shared" si="14"/>
        <v>190</v>
      </c>
      <c r="AJ63" s="517">
        <f t="shared" si="14"/>
        <v>0</v>
      </c>
      <c r="AK63" s="517">
        <f t="shared" si="14"/>
        <v>0</v>
      </c>
      <c r="AL63" s="517">
        <f t="shared" si="14"/>
        <v>0</v>
      </c>
      <c r="AM63" s="517">
        <f t="shared" si="14"/>
        <v>190</v>
      </c>
    </row>
    <row r="64" spans="1:39" ht="21" customHeight="1" x14ac:dyDescent="0.2">
      <c r="A64" s="856"/>
      <c r="B64" s="867"/>
      <c r="C64" s="419" t="s">
        <v>550</v>
      </c>
      <c r="D64" s="509">
        <v>3</v>
      </c>
      <c r="E64" s="509">
        <v>10</v>
      </c>
      <c r="F64" s="509">
        <v>48</v>
      </c>
      <c r="G64" s="509">
        <v>58</v>
      </c>
      <c r="H64" s="509">
        <v>6</v>
      </c>
      <c r="I64" s="509">
        <v>46</v>
      </c>
      <c r="J64" s="509">
        <v>52</v>
      </c>
      <c r="K64" s="509">
        <v>13</v>
      </c>
      <c r="L64" s="509">
        <v>67</v>
      </c>
      <c r="M64" s="509">
        <v>80</v>
      </c>
      <c r="N64" s="509">
        <v>29</v>
      </c>
      <c r="O64" s="509">
        <v>161</v>
      </c>
      <c r="P64" s="509">
        <v>190</v>
      </c>
      <c r="Q64" s="509">
        <v>0</v>
      </c>
      <c r="R64" s="509">
        <v>0</v>
      </c>
      <c r="S64" s="509">
        <v>0</v>
      </c>
      <c r="T64" s="510">
        <v>0</v>
      </c>
      <c r="U64" s="509">
        <v>0</v>
      </c>
      <c r="V64" s="509">
        <v>0</v>
      </c>
      <c r="W64" s="510">
        <v>0</v>
      </c>
      <c r="X64" s="509">
        <v>0</v>
      </c>
      <c r="Y64" s="509">
        <v>0</v>
      </c>
      <c r="Z64" s="510">
        <v>0</v>
      </c>
      <c r="AA64" s="509">
        <v>0</v>
      </c>
      <c r="AB64" s="509">
        <v>0</v>
      </c>
      <c r="AC64" s="510">
        <v>0</v>
      </c>
      <c r="AD64" s="509">
        <v>0</v>
      </c>
      <c r="AE64" s="509">
        <v>0</v>
      </c>
      <c r="AF64" s="509">
        <v>0</v>
      </c>
      <c r="AG64" s="510">
        <f t="shared" ref="AG64:AI78" si="15">N64+AD64</f>
        <v>29</v>
      </c>
      <c r="AH64" s="510">
        <f t="shared" si="15"/>
        <v>161</v>
      </c>
      <c r="AI64" s="510">
        <f t="shared" si="15"/>
        <v>190</v>
      </c>
      <c r="AJ64" s="509">
        <v>0</v>
      </c>
      <c r="AK64" s="509">
        <v>0</v>
      </c>
      <c r="AL64" s="509">
        <v>0</v>
      </c>
      <c r="AM64" s="509">
        <f>AI64+AL64</f>
        <v>190</v>
      </c>
    </row>
    <row r="65" spans="1:39" ht="21" customHeight="1" x14ac:dyDescent="0.2">
      <c r="A65" s="856"/>
      <c r="B65" s="867"/>
      <c r="C65" s="419" t="s">
        <v>551</v>
      </c>
      <c r="D65" s="509">
        <v>0</v>
      </c>
      <c r="E65" s="509">
        <v>0</v>
      </c>
      <c r="F65" s="509">
        <v>0</v>
      </c>
      <c r="G65" s="509">
        <v>0</v>
      </c>
      <c r="H65" s="509">
        <v>0</v>
      </c>
      <c r="I65" s="509">
        <v>0</v>
      </c>
      <c r="J65" s="509">
        <v>0</v>
      </c>
      <c r="K65" s="509">
        <v>0</v>
      </c>
      <c r="L65" s="509">
        <v>0</v>
      </c>
      <c r="M65" s="509">
        <v>0</v>
      </c>
      <c r="N65" s="509">
        <v>0</v>
      </c>
      <c r="O65" s="509">
        <v>0</v>
      </c>
      <c r="P65" s="509">
        <v>0</v>
      </c>
      <c r="Q65" s="509">
        <v>0</v>
      </c>
      <c r="R65" s="509">
        <v>0</v>
      </c>
      <c r="S65" s="509">
        <v>0</v>
      </c>
      <c r="T65" s="510">
        <v>0</v>
      </c>
      <c r="U65" s="509">
        <v>0</v>
      </c>
      <c r="V65" s="509">
        <v>0</v>
      </c>
      <c r="W65" s="510">
        <v>0</v>
      </c>
      <c r="X65" s="509">
        <v>0</v>
      </c>
      <c r="Y65" s="509">
        <v>0</v>
      </c>
      <c r="Z65" s="510">
        <v>0</v>
      </c>
      <c r="AA65" s="509">
        <v>0</v>
      </c>
      <c r="AB65" s="509">
        <v>0</v>
      </c>
      <c r="AC65" s="510">
        <v>0</v>
      </c>
      <c r="AD65" s="509">
        <v>0</v>
      </c>
      <c r="AE65" s="509">
        <v>0</v>
      </c>
      <c r="AF65" s="509">
        <v>0</v>
      </c>
      <c r="AG65" s="510">
        <f t="shared" si="15"/>
        <v>0</v>
      </c>
      <c r="AH65" s="510">
        <f t="shared" si="15"/>
        <v>0</v>
      </c>
      <c r="AI65" s="510">
        <f t="shared" si="15"/>
        <v>0</v>
      </c>
      <c r="AJ65" s="509">
        <v>0</v>
      </c>
      <c r="AK65" s="509">
        <v>0</v>
      </c>
      <c r="AL65" s="509">
        <v>0</v>
      </c>
      <c r="AM65" s="509">
        <f>AI65+AL65</f>
        <v>0</v>
      </c>
    </row>
    <row r="66" spans="1:39" ht="21" customHeight="1" x14ac:dyDescent="0.2">
      <c r="A66" s="856"/>
      <c r="B66" s="867"/>
      <c r="C66" s="419" t="s">
        <v>552</v>
      </c>
      <c r="D66" s="509">
        <v>0</v>
      </c>
      <c r="E66" s="509">
        <v>0</v>
      </c>
      <c r="F66" s="509">
        <v>0</v>
      </c>
      <c r="G66" s="509">
        <v>0</v>
      </c>
      <c r="H66" s="509">
        <v>0</v>
      </c>
      <c r="I66" s="509">
        <v>0</v>
      </c>
      <c r="J66" s="509">
        <v>0</v>
      </c>
      <c r="K66" s="509">
        <v>0</v>
      </c>
      <c r="L66" s="509">
        <v>0</v>
      </c>
      <c r="M66" s="509">
        <v>0</v>
      </c>
      <c r="N66" s="509">
        <v>0</v>
      </c>
      <c r="O66" s="509">
        <v>0</v>
      </c>
      <c r="P66" s="509">
        <v>0</v>
      </c>
      <c r="Q66" s="509">
        <v>0</v>
      </c>
      <c r="R66" s="509">
        <v>0</v>
      </c>
      <c r="S66" s="509">
        <v>0</v>
      </c>
      <c r="T66" s="510">
        <v>0</v>
      </c>
      <c r="U66" s="509">
        <v>0</v>
      </c>
      <c r="V66" s="509">
        <v>0</v>
      </c>
      <c r="W66" s="510">
        <v>0</v>
      </c>
      <c r="X66" s="509">
        <v>0</v>
      </c>
      <c r="Y66" s="509">
        <v>0</v>
      </c>
      <c r="Z66" s="510">
        <v>0</v>
      </c>
      <c r="AA66" s="509">
        <v>0</v>
      </c>
      <c r="AB66" s="509">
        <v>0</v>
      </c>
      <c r="AC66" s="510">
        <v>0</v>
      </c>
      <c r="AD66" s="509">
        <v>0</v>
      </c>
      <c r="AE66" s="509">
        <v>0</v>
      </c>
      <c r="AF66" s="509">
        <v>0</v>
      </c>
      <c r="AG66" s="510">
        <f t="shared" si="15"/>
        <v>0</v>
      </c>
      <c r="AH66" s="510">
        <f t="shared" si="15"/>
        <v>0</v>
      </c>
      <c r="AI66" s="510">
        <f t="shared" si="15"/>
        <v>0</v>
      </c>
      <c r="AJ66" s="509">
        <v>0</v>
      </c>
      <c r="AK66" s="509">
        <v>0</v>
      </c>
      <c r="AL66" s="509">
        <v>0</v>
      </c>
      <c r="AM66" s="509">
        <f t="shared" ref="AM66:AM77" si="16">AI66+AL66</f>
        <v>0</v>
      </c>
    </row>
    <row r="67" spans="1:39" ht="21" customHeight="1" x14ac:dyDescent="0.2">
      <c r="A67" s="856"/>
      <c r="B67" s="867"/>
      <c r="C67" s="419" t="s">
        <v>553</v>
      </c>
      <c r="D67" s="509">
        <v>0</v>
      </c>
      <c r="E67" s="509">
        <v>0</v>
      </c>
      <c r="F67" s="509">
        <v>0</v>
      </c>
      <c r="G67" s="509">
        <v>0</v>
      </c>
      <c r="H67" s="509">
        <v>0</v>
      </c>
      <c r="I67" s="509">
        <v>0</v>
      </c>
      <c r="J67" s="509">
        <v>0</v>
      </c>
      <c r="K67" s="509">
        <v>0</v>
      </c>
      <c r="L67" s="509">
        <v>0</v>
      </c>
      <c r="M67" s="509">
        <v>0</v>
      </c>
      <c r="N67" s="509">
        <v>0</v>
      </c>
      <c r="O67" s="509">
        <v>0</v>
      </c>
      <c r="P67" s="509">
        <v>0</v>
      </c>
      <c r="Q67" s="509">
        <v>0</v>
      </c>
      <c r="R67" s="509">
        <v>0</v>
      </c>
      <c r="S67" s="509">
        <v>0</v>
      </c>
      <c r="T67" s="510">
        <v>0</v>
      </c>
      <c r="U67" s="509">
        <v>0</v>
      </c>
      <c r="V67" s="509">
        <v>0</v>
      </c>
      <c r="W67" s="510">
        <v>0</v>
      </c>
      <c r="X67" s="509">
        <v>0</v>
      </c>
      <c r="Y67" s="509">
        <v>0</v>
      </c>
      <c r="Z67" s="510">
        <v>0</v>
      </c>
      <c r="AA67" s="509">
        <v>0</v>
      </c>
      <c r="AB67" s="509">
        <v>0</v>
      </c>
      <c r="AC67" s="510">
        <v>0</v>
      </c>
      <c r="AD67" s="509">
        <v>0</v>
      </c>
      <c r="AE67" s="509">
        <v>0</v>
      </c>
      <c r="AF67" s="509">
        <v>0</v>
      </c>
      <c r="AG67" s="510">
        <f t="shared" si="15"/>
        <v>0</v>
      </c>
      <c r="AH67" s="510">
        <f t="shared" si="15"/>
        <v>0</v>
      </c>
      <c r="AI67" s="510">
        <f t="shared" si="15"/>
        <v>0</v>
      </c>
      <c r="AJ67" s="509">
        <v>0</v>
      </c>
      <c r="AK67" s="509">
        <v>0</v>
      </c>
      <c r="AL67" s="509">
        <v>0</v>
      </c>
      <c r="AM67" s="509">
        <f t="shared" si="16"/>
        <v>0</v>
      </c>
    </row>
    <row r="68" spans="1:39" ht="21" customHeight="1" x14ac:dyDescent="0.2">
      <c r="A68" s="856"/>
      <c r="B68" s="868"/>
      <c r="C68" s="419" t="s">
        <v>554</v>
      </c>
      <c r="D68" s="509">
        <v>0</v>
      </c>
      <c r="E68" s="509">
        <v>0</v>
      </c>
      <c r="F68" s="509">
        <v>0</v>
      </c>
      <c r="G68" s="509">
        <v>0</v>
      </c>
      <c r="H68" s="509">
        <v>0</v>
      </c>
      <c r="I68" s="509">
        <v>0</v>
      </c>
      <c r="J68" s="509">
        <v>0</v>
      </c>
      <c r="K68" s="509">
        <v>0</v>
      </c>
      <c r="L68" s="509">
        <v>0</v>
      </c>
      <c r="M68" s="509">
        <v>0</v>
      </c>
      <c r="N68" s="509">
        <v>0</v>
      </c>
      <c r="O68" s="509">
        <v>0</v>
      </c>
      <c r="P68" s="509">
        <v>0</v>
      </c>
      <c r="Q68" s="509">
        <v>0</v>
      </c>
      <c r="R68" s="509">
        <v>0</v>
      </c>
      <c r="S68" s="509">
        <v>0</v>
      </c>
      <c r="T68" s="510">
        <v>0</v>
      </c>
      <c r="U68" s="509">
        <v>0</v>
      </c>
      <c r="V68" s="509">
        <v>0</v>
      </c>
      <c r="W68" s="510">
        <v>0</v>
      </c>
      <c r="X68" s="509">
        <v>0</v>
      </c>
      <c r="Y68" s="509">
        <v>0</v>
      </c>
      <c r="Z68" s="510">
        <v>0</v>
      </c>
      <c r="AA68" s="509">
        <v>0</v>
      </c>
      <c r="AB68" s="509">
        <v>0</v>
      </c>
      <c r="AC68" s="510">
        <v>0</v>
      </c>
      <c r="AD68" s="509">
        <v>0</v>
      </c>
      <c r="AE68" s="509">
        <v>0</v>
      </c>
      <c r="AF68" s="509">
        <v>0</v>
      </c>
      <c r="AG68" s="510">
        <f t="shared" si="15"/>
        <v>0</v>
      </c>
      <c r="AH68" s="510">
        <f t="shared" si="15"/>
        <v>0</v>
      </c>
      <c r="AI68" s="510">
        <f t="shared" si="15"/>
        <v>0</v>
      </c>
      <c r="AJ68" s="509">
        <v>0</v>
      </c>
      <c r="AK68" s="509">
        <v>0</v>
      </c>
      <c r="AL68" s="509">
        <v>0</v>
      </c>
      <c r="AM68" s="509">
        <f t="shared" si="16"/>
        <v>0</v>
      </c>
    </row>
    <row r="69" spans="1:39" ht="21" customHeight="1" x14ac:dyDescent="0.2">
      <c r="A69" s="856"/>
      <c r="B69" s="441" t="s">
        <v>555</v>
      </c>
      <c r="C69" s="442" t="s">
        <v>556</v>
      </c>
      <c r="D69" s="518">
        <v>2</v>
      </c>
      <c r="E69" s="518">
        <v>4</v>
      </c>
      <c r="F69" s="518">
        <v>67</v>
      </c>
      <c r="G69" s="518">
        <v>71</v>
      </c>
      <c r="H69" s="518">
        <v>4</v>
      </c>
      <c r="I69" s="518">
        <v>85</v>
      </c>
      <c r="J69" s="518">
        <v>89</v>
      </c>
      <c r="K69" s="518">
        <v>4</v>
      </c>
      <c r="L69" s="518">
        <v>79</v>
      </c>
      <c r="M69" s="518">
        <v>83</v>
      </c>
      <c r="N69" s="518">
        <v>12</v>
      </c>
      <c r="O69" s="518">
        <v>231</v>
      </c>
      <c r="P69" s="518">
        <v>243</v>
      </c>
      <c r="Q69" s="518">
        <v>0</v>
      </c>
      <c r="R69" s="518">
        <v>0</v>
      </c>
      <c r="S69" s="518">
        <v>0</v>
      </c>
      <c r="T69" s="518">
        <v>0</v>
      </c>
      <c r="U69" s="518">
        <v>0</v>
      </c>
      <c r="V69" s="518">
        <v>0</v>
      </c>
      <c r="W69" s="518">
        <v>0</v>
      </c>
      <c r="X69" s="518">
        <v>0</v>
      </c>
      <c r="Y69" s="518">
        <v>0</v>
      </c>
      <c r="Z69" s="518">
        <v>0</v>
      </c>
      <c r="AA69" s="518">
        <v>0</v>
      </c>
      <c r="AB69" s="518">
        <v>0</v>
      </c>
      <c r="AC69" s="518">
        <v>0</v>
      </c>
      <c r="AD69" s="518">
        <v>0</v>
      </c>
      <c r="AE69" s="518">
        <v>0</v>
      </c>
      <c r="AF69" s="518">
        <v>0</v>
      </c>
      <c r="AG69" s="518">
        <f t="shared" si="15"/>
        <v>12</v>
      </c>
      <c r="AH69" s="518">
        <f t="shared" si="15"/>
        <v>231</v>
      </c>
      <c r="AI69" s="518">
        <f t="shared" si="15"/>
        <v>243</v>
      </c>
      <c r="AJ69" s="518">
        <v>5</v>
      </c>
      <c r="AK69" s="518">
        <v>220</v>
      </c>
      <c r="AL69" s="518">
        <v>225</v>
      </c>
      <c r="AM69" s="518">
        <f>AI69+AL69</f>
        <v>468</v>
      </c>
    </row>
    <row r="70" spans="1:39" ht="21" customHeight="1" x14ac:dyDescent="0.2">
      <c r="A70" s="856"/>
      <c r="B70" s="869" t="s">
        <v>557</v>
      </c>
      <c r="C70" s="519" t="s">
        <v>558</v>
      </c>
      <c r="D70" s="518">
        <v>0</v>
      </c>
      <c r="E70" s="518">
        <v>0</v>
      </c>
      <c r="F70" s="518">
        <v>0</v>
      </c>
      <c r="G70" s="518">
        <v>0</v>
      </c>
      <c r="H70" s="518">
        <v>0</v>
      </c>
      <c r="I70" s="518">
        <v>0</v>
      </c>
      <c r="J70" s="518">
        <v>0</v>
      </c>
      <c r="K70" s="518">
        <v>0</v>
      </c>
      <c r="L70" s="518">
        <v>0</v>
      </c>
      <c r="M70" s="518">
        <v>0</v>
      </c>
      <c r="N70" s="518">
        <v>0</v>
      </c>
      <c r="O70" s="518">
        <v>0</v>
      </c>
      <c r="P70" s="518">
        <v>0</v>
      </c>
      <c r="Q70" s="518">
        <v>0</v>
      </c>
      <c r="R70" s="518">
        <v>0</v>
      </c>
      <c r="S70" s="518">
        <v>0</v>
      </c>
      <c r="T70" s="520">
        <v>0</v>
      </c>
      <c r="U70" s="518">
        <v>0</v>
      </c>
      <c r="V70" s="518">
        <v>0</v>
      </c>
      <c r="W70" s="520">
        <v>0</v>
      </c>
      <c r="X70" s="518">
        <v>0</v>
      </c>
      <c r="Y70" s="518">
        <v>0</v>
      </c>
      <c r="Z70" s="520">
        <v>0</v>
      </c>
      <c r="AA70" s="518">
        <v>0</v>
      </c>
      <c r="AB70" s="518">
        <v>0</v>
      </c>
      <c r="AC70" s="520">
        <v>0</v>
      </c>
      <c r="AD70" s="520">
        <v>0</v>
      </c>
      <c r="AE70" s="520">
        <v>0</v>
      </c>
      <c r="AF70" s="520">
        <v>0</v>
      </c>
      <c r="AG70" s="520">
        <f t="shared" si="15"/>
        <v>0</v>
      </c>
      <c r="AH70" s="520">
        <f t="shared" si="15"/>
        <v>0</v>
      </c>
      <c r="AI70" s="520">
        <f t="shared" si="15"/>
        <v>0</v>
      </c>
      <c r="AJ70" s="518">
        <v>0</v>
      </c>
      <c r="AK70" s="518">
        <v>0</v>
      </c>
      <c r="AL70" s="518">
        <v>0</v>
      </c>
      <c r="AM70" s="518">
        <f t="shared" si="16"/>
        <v>0</v>
      </c>
    </row>
    <row r="71" spans="1:39" ht="21" customHeight="1" x14ac:dyDescent="0.2">
      <c r="A71" s="856"/>
      <c r="B71" s="870"/>
      <c r="C71" s="443" t="s">
        <v>559</v>
      </c>
      <c r="D71" s="518">
        <v>0</v>
      </c>
      <c r="E71" s="518">
        <v>0</v>
      </c>
      <c r="F71" s="518">
        <v>0</v>
      </c>
      <c r="G71" s="518">
        <v>0</v>
      </c>
      <c r="H71" s="518">
        <v>0</v>
      </c>
      <c r="I71" s="518">
        <v>0</v>
      </c>
      <c r="J71" s="518">
        <v>0</v>
      </c>
      <c r="K71" s="518">
        <v>0</v>
      </c>
      <c r="L71" s="518">
        <v>0</v>
      </c>
      <c r="M71" s="518">
        <v>0</v>
      </c>
      <c r="N71" s="518">
        <v>0</v>
      </c>
      <c r="O71" s="518">
        <v>0</v>
      </c>
      <c r="P71" s="518">
        <v>0</v>
      </c>
      <c r="Q71" s="518">
        <v>0</v>
      </c>
      <c r="R71" s="518">
        <v>0</v>
      </c>
      <c r="S71" s="518">
        <v>0</v>
      </c>
      <c r="T71" s="520">
        <v>0</v>
      </c>
      <c r="U71" s="518">
        <v>0</v>
      </c>
      <c r="V71" s="518">
        <v>0</v>
      </c>
      <c r="W71" s="520">
        <v>0</v>
      </c>
      <c r="X71" s="518">
        <v>0</v>
      </c>
      <c r="Y71" s="518">
        <v>0</v>
      </c>
      <c r="Z71" s="520">
        <v>0</v>
      </c>
      <c r="AA71" s="518">
        <v>0</v>
      </c>
      <c r="AB71" s="518">
        <v>0</v>
      </c>
      <c r="AC71" s="520">
        <v>0</v>
      </c>
      <c r="AD71" s="520">
        <v>0</v>
      </c>
      <c r="AE71" s="520">
        <v>0</v>
      </c>
      <c r="AF71" s="520">
        <v>0</v>
      </c>
      <c r="AG71" s="520">
        <f t="shared" si="15"/>
        <v>0</v>
      </c>
      <c r="AH71" s="520">
        <f t="shared" si="15"/>
        <v>0</v>
      </c>
      <c r="AI71" s="520">
        <f t="shared" si="15"/>
        <v>0</v>
      </c>
      <c r="AJ71" s="518">
        <v>0</v>
      </c>
      <c r="AK71" s="518">
        <v>0</v>
      </c>
      <c r="AL71" s="518">
        <v>0</v>
      </c>
      <c r="AM71" s="518">
        <f t="shared" si="16"/>
        <v>0</v>
      </c>
    </row>
    <row r="72" spans="1:39" ht="21" customHeight="1" x14ac:dyDescent="0.2">
      <c r="A72" s="856"/>
      <c r="B72" s="444" t="s">
        <v>560</v>
      </c>
      <c r="C72" s="439" t="s">
        <v>561</v>
      </c>
      <c r="D72" s="518">
        <v>1</v>
      </c>
      <c r="E72" s="518">
        <v>6</v>
      </c>
      <c r="F72" s="518">
        <v>8</v>
      </c>
      <c r="G72" s="518">
        <v>14</v>
      </c>
      <c r="H72" s="518">
        <v>2</v>
      </c>
      <c r="I72" s="518">
        <v>8</v>
      </c>
      <c r="J72" s="518">
        <v>10</v>
      </c>
      <c r="K72" s="518">
        <v>4</v>
      </c>
      <c r="L72" s="518">
        <v>3</v>
      </c>
      <c r="M72" s="518">
        <v>7</v>
      </c>
      <c r="N72" s="518">
        <v>12</v>
      </c>
      <c r="O72" s="518">
        <v>19</v>
      </c>
      <c r="P72" s="518">
        <v>31</v>
      </c>
      <c r="Q72" s="518">
        <v>0</v>
      </c>
      <c r="R72" s="518">
        <v>0</v>
      </c>
      <c r="S72" s="518">
        <v>0</v>
      </c>
      <c r="T72" s="520">
        <v>0</v>
      </c>
      <c r="U72" s="518">
        <v>0</v>
      </c>
      <c r="V72" s="518">
        <v>0</v>
      </c>
      <c r="W72" s="520">
        <v>0</v>
      </c>
      <c r="X72" s="518">
        <v>0</v>
      </c>
      <c r="Y72" s="518">
        <v>0</v>
      </c>
      <c r="Z72" s="520">
        <v>0</v>
      </c>
      <c r="AA72" s="518">
        <v>0</v>
      </c>
      <c r="AB72" s="518">
        <v>0</v>
      </c>
      <c r="AC72" s="520">
        <v>0</v>
      </c>
      <c r="AD72" s="520">
        <v>0</v>
      </c>
      <c r="AE72" s="520">
        <v>0</v>
      </c>
      <c r="AF72" s="520">
        <v>0</v>
      </c>
      <c r="AG72" s="520">
        <f t="shared" si="15"/>
        <v>12</v>
      </c>
      <c r="AH72" s="520">
        <f t="shared" si="15"/>
        <v>19</v>
      </c>
      <c r="AI72" s="520">
        <f t="shared" si="15"/>
        <v>31</v>
      </c>
      <c r="AJ72" s="518">
        <v>0</v>
      </c>
      <c r="AK72" s="518">
        <v>0</v>
      </c>
      <c r="AL72" s="518">
        <v>0</v>
      </c>
      <c r="AM72" s="518">
        <f t="shared" si="16"/>
        <v>31</v>
      </c>
    </row>
    <row r="73" spans="1:39" ht="21" customHeight="1" x14ac:dyDescent="0.2">
      <c r="A73" s="856"/>
      <c r="B73" s="871" t="s">
        <v>562</v>
      </c>
      <c r="C73" s="521" t="s">
        <v>563</v>
      </c>
      <c r="D73" s="522">
        <v>7</v>
      </c>
      <c r="E73" s="522">
        <v>184</v>
      </c>
      <c r="F73" s="522">
        <v>135</v>
      </c>
      <c r="G73" s="522">
        <v>319</v>
      </c>
      <c r="H73" s="522">
        <v>141</v>
      </c>
      <c r="I73" s="522">
        <v>100</v>
      </c>
      <c r="J73" s="522">
        <v>241</v>
      </c>
      <c r="K73" s="522">
        <v>137</v>
      </c>
      <c r="L73" s="522">
        <v>98</v>
      </c>
      <c r="M73" s="522">
        <v>235</v>
      </c>
      <c r="N73" s="522">
        <v>462</v>
      </c>
      <c r="O73" s="522">
        <v>333</v>
      </c>
      <c r="P73" s="522">
        <v>795</v>
      </c>
      <c r="Q73" s="522">
        <v>0</v>
      </c>
      <c r="R73" s="522">
        <v>0</v>
      </c>
      <c r="S73" s="522">
        <v>0</v>
      </c>
      <c r="T73" s="523">
        <v>0</v>
      </c>
      <c r="U73" s="522">
        <v>0</v>
      </c>
      <c r="V73" s="522">
        <v>0</v>
      </c>
      <c r="W73" s="523">
        <v>0</v>
      </c>
      <c r="X73" s="522">
        <v>0</v>
      </c>
      <c r="Y73" s="522">
        <v>0</v>
      </c>
      <c r="Z73" s="523">
        <v>0</v>
      </c>
      <c r="AA73" s="522">
        <v>0</v>
      </c>
      <c r="AB73" s="522">
        <v>0</v>
      </c>
      <c r="AC73" s="523">
        <v>0</v>
      </c>
      <c r="AD73" s="523">
        <v>0</v>
      </c>
      <c r="AE73" s="523">
        <v>0</v>
      </c>
      <c r="AF73" s="523">
        <v>0</v>
      </c>
      <c r="AG73" s="523">
        <f t="shared" si="15"/>
        <v>462</v>
      </c>
      <c r="AH73" s="523">
        <f t="shared" si="15"/>
        <v>333</v>
      </c>
      <c r="AI73" s="523">
        <f t="shared" si="15"/>
        <v>795</v>
      </c>
      <c r="AJ73" s="522">
        <v>0</v>
      </c>
      <c r="AK73" s="522">
        <v>0</v>
      </c>
      <c r="AL73" s="522">
        <v>0</v>
      </c>
      <c r="AM73" s="522">
        <f t="shared" si="16"/>
        <v>795</v>
      </c>
    </row>
    <row r="74" spans="1:39" ht="21" customHeight="1" x14ac:dyDescent="0.2">
      <c r="A74" s="856"/>
      <c r="B74" s="872"/>
      <c r="C74" s="419" t="s">
        <v>564</v>
      </c>
      <c r="D74" s="509">
        <v>0</v>
      </c>
      <c r="E74" s="509">
        <v>0</v>
      </c>
      <c r="F74" s="509">
        <v>0</v>
      </c>
      <c r="G74" s="509">
        <v>0</v>
      </c>
      <c r="H74" s="509">
        <v>0</v>
      </c>
      <c r="I74" s="509">
        <v>0</v>
      </c>
      <c r="J74" s="509">
        <v>0</v>
      </c>
      <c r="K74" s="509">
        <v>0</v>
      </c>
      <c r="L74" s="509">
        <v>0</v>
      </c>
      <c r="M74" s="509">
        <v>0</v>
      </c>
      <c r="N74" s="509">
        <v>0</v>
      </c>
      <c r="O74" s="509">
        <v>0</v>
      </c>
      <c r="P74" s="509">
        <v>0</v>
      </c>
      <c r="Q74" s="509">
        <v>0</v>
      </c>
      <c r="R74" s="509">
        <v>0</v>
      </c>
      <c r="S74" s="509">
        <v>0</v>
      </c>
      <c r="T74" s="510">
        <v>0</v>
      </c>
      <c r="U74" s="509">
        <v>0</v>
      </c>
      <c r="V74" s="509">
        <v>0</v>
      </c>
      <c r="W74" s="510">
        <v>0</v>
      </c>
      <c r="X74" s="509">
        <v>0</v>
      </c>
      <c r="Y74" s="509">
        <v>0</v>
      </c>
      <c r="Z74" s="510">
        <v>0</v>
      </c>
      <c r="AA74" s="509">
        <v>0</v>
      </c>
      <c r="AB74" s="509">
        <v>0</v>
      </c>
      <c r="AC74" s="510">
        <v>0</v>
      </c>
      <c r="AD74" s="510">
        <v>0</v>
      </c>
      <c r="AE74" s="510">
        <v>0</v>
      </c>
      <c r="AF74" s="510">
        <v>0</v>
      </c>
      <c r="AG74" s="510">
        <f t="shared" si="15"/>
        <v>0</v>
      </c>
      <c r="AH74" s="510">
        <f t="shared" si="15"/>
        <v>0</v>
      </c>
      <c r="AI74" s="510">
        <f t="shared" si="15"/>
        <v>0</v>
      </c>
      <c r="AJ74" s="509">
        <v>0</v>
      </c>
      <c r="AK74" s="509">
        <v>0</v>
      </c>
      <c r="AL74" s="509">
        <v>0</v>
      </c>
      <c r="AM74" s="509">
        <f t="shared" si="16"/>
        <v>0</v>
      </c>
    </row>
    <row r="75" spans="1:39" ht="21" customHeight="1" x14ac:dyDescent="0.2">
      <c r="A75" s="856"/>
      <c r="B75" s="872"/>
      <c r="C75" s="419" t="s">
        <v>565</v>
      </c>
      <c r="D75" s="509">
        <v>0</v>
      </c>
      <c r="E75" s="509">
        <v>0</v>
      </c>
      <c r="F75" s="509">
        <v>0</v>
      </c>
      <c r="G75" s="509">
        <v>0</v>
      </c>
      <c r="H75" s="509">
        <v>0</v>
      </c>
      <c r="I75" s="509">
        <v>0</v>
      </c>
      <c r="J75" s="509">
        <v>0</v>
      </c>
      <c r="K75" s="509">
        <v>0</v>
      </c>
      <c r="L75" s="509">
        <v>0</v>
      </c>
      <c r="M75" s="509">
        <v>0</v>
      </c>
      <c r="N75" s="509">
        <v>0</v>
      </c>
      <c r="O75" s="509">
        <v>0</v>
      </c>
      <c r="P75" s="509">
        <v>0</v>
      </c>
      <c r="Q75" s="509">
        <v>0</v>
      </c>
      <c r="R75" s="509">
        <v>0</v>
      </c>
      <c r="S75" s="509">
        <v>0</v>
      </c>
      <c r="T75" s="510">
        <v>0</v>
      </c>
      <c r="U75" s="509">
        <v>0</v>
      </c>
      <c r="V75" s="509">
        <v>0</v>
      </c>
      <c r="W75" s="510">
        <v>0</v>
      </c>
      <c r="X75" s="509">
        <v>0</v>
      </c>
      <c r="Y75" s="509">
        <v>0</v>
      </c>
      <c r="Z75" s="510">
        <v>0</v>
      </c>
      <c r="AA75" s="509">
        <v>0</v>
      </c>
      <c r="AB75" s="509">
        <v>0</v>
      </c>
      <c r="AC75" s="510">
        <v>0</v>
      </c>
      <c r="AD75" s="510">
        <v>0</v>
      </c>
      <c r="AE75" s="510">
        <v>0</v>
      </c>
      <c r="AF75" s="510">
        <v>0</v>
      </c>
      <c r="AG75" s="510">
        <f t="shared" si="15"/>
        <v>0</v>
      </c>
      <c r="AH75" s="510">
        <f t="shared" si="15"/>
        <v>0</v>
      </c>
      <c r="AI75" s="510">
        <f t="shared" si="15"/>
        <v>0</v>
      </c>
      <c r="AJ75" s="509">
        <v>0</v>
      </c>
      <c r="AK75" s="509">
        <v>0</v>
      </c>
      <c r="AL75" s="509">
        <v>0</v>
      </c>
      <c r="AM75" s="509">
        <f t="shared" si="16"/>
        <v>0</v>
      </c>
    </row>
    <row r="76" spans="1:39" ht="21" customHeight="1" x14ac:dyDescent="0.2">
      <c r="A76" s="856"/>
      <c r="B76" s="872"/>
      <c r="C76" s="419" t="s">
        <v>566</v>
      </c>
      <c r="D76" s="509">
        <v>1</v>
      </c>
      <c r="E76" s="509">
        <v>60</v>
      </c>
      <c r="F76" s="509">
        <v>20</v>
      </c>
      <c r="G76" s="509">
        <v>80</v>
      </c>
      <c r="H76" s="509">
        <v>36</v>
      </c>
      <c r="I76" s="509">
        <v>15</v>
      </c>
      <c r="J76" s="509">
        <v>51</v>
      </c>
      <c r="K76" s="509">
        <v>40</v>
      </c>
      <c r="L76" s="509">
        <v>33</v>
      </c>
      <c r="M76" s="509">
        <v>73</v>
      </c>
      <c r="N76" s="509">
        <v>136</v>
      </c>
      <c r="O76" s="509">
        <v>68</v>
      </c>
      <c r="P76" s="509">
        <v>204</v>
      </c>
      <c r="Q76" s="509">
        <v>0</v>
      </c>
      <c r="R76" s="509">
        <v>0</v>
      </c>
      <c r="S76" s="509">
        <v>0</v>
      </c>
      <c r="T76" s="510">
        <v>0</v>
      </c>
      <c r="U76" s="509">
        <v>0</v>
      </c>
      <c r="V76" s="509">
        <v>0</v>
      </c>
      <c r="W76" s="510">
        <v>0</v>
      </c>
      <c r="X76" s="509">
        <v>0</v>
      </c>
      <c r="Y76" s="509">
        <v>0</v>
      </c>
      <c r="Z76" s="510">
        <v>0</v>
      </c>
      <c r="AA76" s="509">
        <v>0</v>
      </c>
      <c r="AB76" s="509">
        <v>0</v>
      </c>
      <c r="AC76" s="510">
        <v>0</v>
      </c>
      <c r="AD76" s="510">
        <v>0</v>
      </c>
      <c r="AE76" s="510">
        <v>0</v>
      </c>
      <c r="AF76" s="510">
        <v>0</v>
      </c>
      <c r="AG76" s="510">
        <f t="shared" si="15"/>
        <v>136</v>
      </c>
      <c r="AH76" s="510">
        <f t="shared" si="15"/>
        <v>68</v>
      </c>
      <c r="AI76" s="510">
        <f t="shared" si="15"/>
        <v>204</v>
      </c>
      <c r="AJ76" s="509">
        <v>0</v>
      </c>
      <c r="AK76" s="509">
        <v>0</v>
      </c>
      <c r="AL76" s="509">
        <v>0</v>
      </c>
      <c r="AM76" s="509">
        <f t="shared" si="16"/>
        <v>204</v>
      </c>
    </row>
    <row r="77" spans="1:39" ht="21" customHeight="1" x14ac:dyDescent="0.2">
      <c r="A77" s="857"/>
      <c r="B77" s="873"/>
      <c r="C77" s="419" t="s">
        <v>567</v>
      </c>
      <c r="D77" s="509">
        <v>2</v>
      </c>
      <c r="E77" s="509">
        <v>30</v>
      </c>
      <c r="F77" s="509">
        <v>87</v>
      </c>
      <c r="G77" s="509">
        <v>117</v>
      </c>
      <c r="H77" s="509">
        <v>33</v>
      </c>
      <c r="I77" s="509">
        <v>81</v>
      </c>
      <c r="J77" s="509">
        <v>114</v>
      </c>
      <c r="K77" s="509">
        <v>28</v>
      </c>
      <c r="L77" s="509">
        <v>82</v>
      </c>
      <c r="M77" s="509">
        <v>110</v>
      </c>
      <c r="N77" s="509">
        <v>91</v>
      </c>
      <c r="O77" s="509">
        <v>250</v>
      </c>
      <c r="P77" s="509">
        <v>341</v>
      </c>
      <c r="Q77" s="509">
        <v>0</v>
      </c>
      <c r="R77" s="509">
        <v>0</v>
      </c>
      <c r="S77" s="509">
        <v>0</v>
      </c>
      <c r="T77" s="510">
        <v>0</v>
      </c>
      <c r="U77" s="509">
        <v>0</v>
      </c>
      <c r="V77" s="509">
        <v>0</v>
      </c>
      <c r="W77" s="510">
        <v>0</v>
      </c>
      <c r="X77" s="509">
        <v>0</v>
      </c>
      <c r="Y77" s="509">
        <v>0</v>
      </c>
      <c r="Z77" s="510">
        <v>0</v>
      </c>
      <c r="AA77" s="509">
        <v>0</v>
      </c>
      <c r="AB77" s="509">
        <v>0</v>
      </c>
      <c r="AC77" s="510">
        <v>0</v>
      </c>
      <c r="AD77" s="510">
        <v>0</v>
      </c>
      <c r="AE77" s="510">
        <v>0</v>
      </c>
      <c r="AF77" s="510">
        <v>0</v>
      </c>
      <c r="AG77" s="510">
        <f t="shared" si="15"/>
        <v>91</v>
      </c>
      <c r="AH77" s="510">
        <f t="shared" si="15"/>
        <v>250</v>
      </c>
      <c r="AI77" s="510">
        <f t="shared" si="15"/>
        <v>341</v>
      </c>
      <c r="AJ77" s="509">
        <v>0</v>
      </c>
      <c r="AK77" s="509">
        <v>0</v>
      </c>
      <c r="AL77" s="509">
        <v>0</v>
      </c>
      <c r="AM77" s="509">
        <f t="shared" si="16"/>
        <v>341</v>
      </c>
    </row>
    <row r="78" spans="1:39" ht="21" customHeight="1" x14ac:dyDescent="0.2">
      <c r="A78" s="852" t="s">
        <v>364</v>
      </c>
      <c r="B78" s="853"/>
      <c r="C78" s="854"/>
      <c r="D78" s="503">
        <v>16</v>
      </c>
      <c r="E78" s="503">
        <v>898</v>
      </c>
      <c r="F78" s="503">
        <v>946</v>
      </c>
      <c r="G78" s="503">
        <v>1844</v>
      </c>
      <c r="H78" s="503">
        <v>753</v>
      </c>
      <c r="I78" s="503">
        <v>880</v>
      </c>
      <c r="J78" s="503">
        <v>1633</v>
      </c>
      <c r="K78" s="503">
        <v>749</v>
      </c>
      <c r="L78" s="503">
        <v>894</v>
      </c>
      <c r="M78" s="503">
        <v>1643</v>
      </c>
      <c r="N78" s="503">
        <v>2400</v>
      </c>
      <c r="O78" s="503">
        <v>2720</v>
      </c>
      <c r="P78" s="503">
        <v>5120</v>
      </c>
      <c r="Q78" s="503">
        <v>0</v>
      </c>
      <c r="R78" s="503">
        <v>0</v>
      </c>
      <c r="S78" s="503">
        <v>0</v>
      </c>
      <c r="T78" s="503">
        <v>0</v>
      </c>
      <c r="U78" s="503">
        <v>0</v>
      </c>
      <c r="V78" s="503">
        <v>0</v>
      </c>
      <c r="W78" s="503">
        <v>0</v>
      </c>
      <c r="X78" s="503">
        <v>0</v>
      </c>
      <c r="Y78" s="503">
        <v>0</v>
      </c>
      <c r="Z78" s="503">
        <v>0</v>
      </c>
      <c r="AA78" s="503">
        <v>0</v>
      </c>
      <c r="AB78" s="503">
        <v>0</v>
      </c>
      <c r="AC78" s="503">
        <v>0</v>
      </c>
      <c r="AD78" s="503">
        <v>0</v>
      </c>
      <c r="AE78" s="503">
        <v>0</v>
      </c>
      <c r="AF78" s="503">
        <v>0</v>
      </c>
      <c r="AG78" s="503">
        <f>N78+AD78</f>
        <v>2400</v>
      </c>
      <c r="AH78" s="503">
        <f t="shared" si="15"/>
        <v>2720</v>
      </c>
      <c r="AI78" s="503">
        <f t="shared" si="15"/>
        <v>5120</v>
      </c>
      <c r="AJ78" s="503">
        <v>0</v>
      </c>
      <c r="AK78" s="503">
        <v>0</v>
      </c>
      <c r="AL78" s="503">
        <v>0</v>
      </c>
      <c r="AM78" s="503">
        <f>AI78+AL78</f>
        <v>5120</v>
      </c>
    </row>
    <row r="79" spans="1:39" ht="19.5" x14ac:dyDescent="0.2">
      <c r="A79" s="340" t="s">
        <v>568</v>
      </c>
      <c r="B79" s="341" t="s">
        <v>365</v>
      </c>
      <c r="C79" s="342"/>
      <c r="D79" s="341"/>
      <c r="E79" s="341"/>
      <c r="F79" s="341"/>
      <c r="G79" s="341"/>
      <c r="H79" s="341"/>
      <c r="I79" s="341"/>
      <c r="J79" s="341"/>
      <c r="K79" s="341"/>
      <c r="L79" s="341"/>
      <c r="M79" s="341"/>
      <c r="N79" s="341"/>
      <c r="O79" s="341"/>
      <c r="P79" s="341"/>
      <c r="Q79" s="341"/>
      <c r="R79" s="341"/>
      <c r="S79" s="341"/>
      <c r="T79" s="341"/>
      <c r="U79" s="341"/>
      <c r="V79" s="341"/>
      <c r="W79" s="341"/>
      <c r="X79" s="341"/>
      <c r="Y79" s="341"/>
      <c r="Z79" s="341"/>
      <c r="AA79" s="341"/>
      <c r="AB79" s="341"/>
      <c r="AC79" s="341"/>
      <c r="AD79" s="341" t="s">
        <v>569</v>
      </c>
      <c r="AE79" s="341"/>
      <c r="AF79" s="341"/>
      <c r="AG79" s="341"/>
      <c r="AH79" s="341"/>
      <c r="AI79" s="341"/>
      <c r="AJ79" s="341"/>
      <c r="AK79" s="341"/>
      <c r="AL79" s="341"/>
      <c r="AM79" s="343"/>
    </row>
    <row r="80" spans="1:39" ht="19.5" x14ac:dyDescent="0.2">
      <c r="A80" s="344"/>
      <c r="B80" s="344" t="s">
        <v>570</v>
      </c>
      <c r="C80" s="345"/>
      <c r="D80" s="344"/>
      <c r="E80" s="344"/>
      <c r="F80" s="344"/>
      <c r="G80" s="344"/>
      <c r="H80" s="344"/>
      <c r="I80" s="344"/>
      <c r="J80" s="344"/>
      <c r="K80" s="344"/>
      <c r="L80" s="344"/>
      <c r="M80" s="344"/>
      <c r="N80" s="344"/>
      <c r="O80" s="344"/>
      <c r="P80" s="344"/>
      <c r="Q80" s="344"/>
      <c r="R80" s="344"/>
      <c r="S80" s="344"/>
      <c r="T80" s="344"/>
      <c r="U80" s="344"/>
      <c r="V80" s="344"/>
      <c r="W80" s="344"/>
      <c r="X80" s="344"/>
      <c r="Y80" s="344"/>
      <c r="Z80" s="344"/>
      <c r="AA80" s="344"/>
      <c r="AB80" s="344"/>
      <c r="AC80" s="344"/>
      <c r="AD80" s="344"/>
      <c r="AE80" s="344"/>
      <c r="AF80" s="344"/>
      <c r="AG80" s="344"/>
      <c r="AH80" s="344"/>
      <c r="AI80" s="344"/>
      <c r="AJ80" s="344"/>
      <c r="AK80" s="344"/>
      <c r="AL80" s="344"/>
      <c r="AM80" s="344"/>
    </row>
  </sheetData>
  <mergeCells count="63">
    <mergeCell ref="A78:C78"/>
    <mergeCell ref="A12:A77"/>
    <mergeCell ref="B12:B24"/>
    <mergeCell ref="B25:B48"/>
    <mergeCell ref="B49:B55"/>
    <mergeCell ref="B56:B62"/>
    <mergeCell ref="B63:B68"/>
    <mergeCell ref="B70:B71"/>
    <mergeCell ref="B73:B77"/>
    <mergeCell ref="AI7:AI9"/>
    <mergeCell ref="AJ7:AJ9"/>
    <mergeCell ref="AK7:AK9"/>
    <mergeCell ref="AL7:AL9"/>
    <mergeCell ref="A10:C10"/>
    <mergeCell ref="AG7:AG9"/>
    <mergeCell ref="AH7:AH9"/>
    <mergeCell ref="V7:V9"/>
    <mergeCell ref="L7:L9"/>
    <mergeCell ref="M7:M9"/>
    <mergeCell ref="N7:N9"/>
    <mergeCell ref="O7:O9"/>
    <mergeCell ref="AC7:AC9"/>
    <mergeCell ref="AD7:AD9"/>
    <mergeCell ref="AE7:AE9"/>
    <mergeCell ref="AF7:AF9"/>
    <mergeCell ref="W7:W9"/>
    <mergeCell ref="X7:X9"/>
    <mergeCell ref="Y7:Y9"/>
    <mergeCell ref="Z7:Z9"/>
    <mergeCell ref="AA7:AA9"/>
    <mergeCell ref="AB7:AB9"/>
    <mergeCell ref="N4:P6"/>
    <mergeCell ref="Q4:Q9"/>
    <mergeCell ref="R4:T6"/>
    <mergeCell ref="U4:W6"/>
    <mergeCell ref="A11:C11"/>
    <mergeCell ref="P7:P9"/>
    <mergeCell ref="R7:R9"/>
    <mergeCell ref="S7:S9"/>
    <mergeCell ref="T7:T9"/>
    <mergeCell ref="U7:U9"/>
    <mergeCell ref="H7:H9"/>
    <mergeCell ref="I7:I9"/>
    <mergeCell ref="J7:J9"/>
    <mergeCell ref="K7:K9"/>
    <mergeCell ref="H4:J6"/>
    <mergeCell ref="K4:M6"/>
    <mergeCell ref="A1:AM1"/>
    <mergeCell ref="A3:B9"/>
    <mergeCell ref="C3:C9"/>
    <mergeCell ref="D3:P3"/>
    <mergeCell ref="Q3:AF3"/>
    <mergeCell ref="AG3:AI6"/>
    <mergeCell ref="AJ3:AL6"/>
    <mergeCell ref="AM3:AM9"/>
    <mergeCell ref="D4:D9"/>
    <mergeCell ref="E4:G6"/>
    <mergeCell ref="X4:Z6"/>
    <mergeCell ref="AA4:AC6"/>
    <mergeCell ref="AD4:AF6"/>
    <mergeCell ref="E7:E9"/>
    <mergeCell ref="F7:F9"/>
    <mergeCell ref="G7:G9"/>
  </mergeCells>
  <phoneticPr fontId="5"/>
  <dataValidations count="1">
    <dataValidation imeMode="off" allowBlank="1" showInputMessage="1" showErrorMessage="1" sqref="D13:F13 K13:L13 H13:I13 D14:D24"/>
  </dataValidations>
  <pageMargins left="0.39370078740157483" right="0.39370078740157483" top="0.39370078740157483" bottom="0.39370078740157483" header="0" footer="0.19685039370078741"/>
  <pageSetup paperSize="9" scale="51" fitToWidth="2" orientation="portrait" r:id="rId1"/>
  <colBreaks count="1" manualBreakCount="1">
    <brk id="19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凡例</vt:lpstr>
      <vt:lpstr>総括表</vt:lpstr>
      <vt:lpstr>学校数総括表</vt:lpstr>
      <vt:lpstr>幼稚園総括表</vt:lpstr>
      <vt:lpstr>こども園総括表</vt:lpstr>
      <vt:lpstr>小学校総括表</vt:lpstr>
      <vt:lpstr>中学校総括表</vt:lpstr>
      <vt:lpstr>高等学校総括表 </vt:lpstr>
      <vt:lpstr>高等学校小学科（道立）</vt:lpstr>
      <vt:lpstr>高等学校小学科（市立・私立）</vt:lpstr>
      <vt:lpstr>へき地学校数</vt:lpstr>
      <vt:lpstr>こども園総括表!Print_Area</vt:lpstr>
      <vt:lpstr>'高等学校小学科（市立・私立）'!Print_Area</vt:lpstr>
      <vt:lpstr>'高等学校小学科（道立）'!Print_Area</vt:lpstr>
      <vt:lpstr>'高等学校総括表 '!Print_Area</vt:lpstr>
      <vt:lpstr>小学校総括表!Print_Area</vt:lpstr>
      <vt:lpstr>凡例!Print_Area</vt:lpstr>
      <vt:lpstr>幼稚園総括表!Print_Area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土田＿真也;合浦＿由祐</dc:creator>
  <cp:lastModifiedBy>合浦＿由祐（広報広聴係）</cp:lastModifiedBy>
  <cp:lastPrinted>2023-02-24T06:09:02Z</cp:lastPrinted>
  <dcterms:created xsi:type="dcterms:W3CDTF">2000-08-12T06:56:02Z</dcterms:created>
  <dcterms:modified xsi:type="dcterms:W3CDTF">2023-02-24T06:31:54Z</dcterms:modified>
</cp:coreProperties>
</file>