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01572\Desktop\ポータルサイト\H22.4時間外_制度G\"/>
    </mc:Choice>
  </mc:AlternateContent>
  <bookViews>
    <workbookView xWindow="0" yWindow="0" windowWidth="19200" windowHeight="6250"/>
  </bookViews>
  <sheets>
    <sheet name="別記様式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1" l="1"/>
  <c r="N17" i="1" s="1"/>
  <c r="O7" i="1"/>
  <c r="V7" i="1"/>
  <c r="W7" i="1"/>
  <c r="AF7" i="1"/>
  <c r="AG7" i="1" s="1"/>
  <c r="AH7" i="1"/>
  <c r="AI7" i="1" s="1"/>
  <c r="AJ7" i="1"/>
  <c r="AK7" i="1" s="1"/>
  <c r="N8" i="1"/>
  <c r="O8" i="1"/>
  <c r="V8" i="1"/>
  <c r="W8" i="1"/>
  <c r="AF8" i="1"/>
  <c r="AG8" i="1" s="1"/>
  <c r="AH8" i="1"/>
  <c r="AI8" i="1" s="1"/>
  <c r="AJ8" i="1"/>
  <c r="AK8" i="1" s="1"/>
  <c r="N9" i="1"/>
  <c r="O9" i="1"/>
  <c r="V9" i="1"/>
  <c r="W9" i="1"/>
  <c r="AF9" i="1"/>
  <c r="AG9" i="1" s="1"/>
  <c r="AH9" i="1"/>
  <c r="AI9" i="1" s="1"/>
  <c r="AJ9" i="1"/>
  <c r="AK9" i="1" s="1"/>
  <c r="N10" i="1"/>
  <c r="O10" i="1"/>
  <c r="V10" i="1"/>
  <c r="W10" i="1"/>
  <c r="AF10" i="1"/>
  <c r="AG10" i="1" s="1"/>
  <c r="AH10" i="1"/>
  <c r="AI10" i="1" s="1"/>
  <c r="AJ10" i="1"/>
  <c r="AK10" i="1" s="1"/>
  <c r="N11" i="1"/>
  <c r="O11" i="1"/>
  <c r="V11" i="1"/>
  <c r="W11" i="1"/>
  <c r="AF11" i="1"/>
  <c r="AG11" i="1" s="1"/>
  <c r="AH11" i="1"/>
  <c r="AI11" i="1" s="1"/>
  <c r="AJ11" i="1"/>
  <c r="AK11" i="1" s="1"/>
  <c r="AP11" i="1"/>
  <c r="N12" i="1"/>
  <c r="O12" i="1"/>
  <c r="V12" i="1"/>
  <c r="W12" i="1"/>
  <c r="AF12" i="1"/>
  <c r="AG12" i="1" s="1"/>
  <c r="AH12" i="1"/>
  <c r="AI12" i="1" s="1"/>
  <c r="AJ12" i="1"/>
  <c r="AK12" i="1" s="1"/>
  <c r="N13" i="1"/>
  <c r="O13" i="1"/>
  <c r="V13" i="1"/>
  <c r="W13" i="1"/>
  <c r="AF13" i="1"/>
  <c r="AG13" i="1" s="1"/>
  <c r="AH13" i="1"/>
  <c r="AI13" i="1" s="1"/>
  <c r="AJ13" i="1"/>
  <c r="AK13" i="1" s="1"/>
  <c r="N14" i="1"/>
  <c r="O14" i="1"/>
  <c r="O17" i="1" s="1"/>
  <c r="V14" i="1"/>
  <c r="W14" i="1"/>
  <c r="AF14" i="1"/>
  <c r="AG14" i="1" s="1"/>
  <c r="AH14" i="1"/>
  <c r="AI14" i="1" s="1"/>
  <c r="AJ14" i="1"/>
  <c r="AK14" i="1" s="1"/>
  <c r="N15" i="1"/>
  <c r="O15" i="1"/>
  <c r="V15" i="1"/>
  <c r="W15" i="1"/>
  <c r="AF15" i="1"/>
  <c r="AG15" i="1" s="1"/>
  <c r="AH15" i="1"/>
  <c r="AI15" i="1" s="1"/>
  <c r="AJ15" i="1"/>
  <c r="AK15" i="1" s="1"/>
  <c r="N16" i="1"/>
  <c r="O16" i="1"/>
  <c r="V16" i="1"/>
  <c r="W16" i="1"/>
  <c r="AF16" i="1"/>
  <c r="AG16" i="1" s="1"/>
  <c r="AH16" i="1"/>
  <c r="AI16" i="1" s="1"/>
  <c r="AJ16" i="1"/>
  <c r="AK16" i="1" s="1"/>
  <c r="AP16" i="1"/>
  <c r="L17" i="1"/>
  <c r="M17" i="1"/>
  <c r="P17" i="1"/>
  <c r="AN16" i="1" s="1"/>
  <c r="Q17" i="1"/>
  <c r="R17" i="1"/>
  <c r="AQ11" i="1" s="1"/>
  <c r="S17" i="1"/>
  <c r="T17" i="1"/>
  <c r="AR11" i="1" s="1"/>
  <c r="U17" i="1"/>
  <c r="V17" i="1"/>
  <c r="W17" i="1"/>
  <c r="X17" i="1"/>
  <c r="Y17" i="1"/>
  <c r="Z17" i="1"/>
  <c r="AA17" i="1"/>
  <c r="AB17" i="1"/>
  <c r="AC17" i="1"/>
  <c r="L24" i="1"/>
  <c r="S24" i="1" s="1"/>
  <c r="AD24" i="1"/>
  <c r="AQ24" i="1"/>
  <c r="BF24" i="1"/>
  <c r="L25" i="1"/>
  <c r="S25" i="1"/>
  <c r="AD25" i="1"/>
  <c r="AQ25" i="1"/>
  <c r="BF25" i="1"/>
  <c r="L26" i="1"/>
  <c r="S26" i="1" s="1"/>
  <c r="AD26" i="1"/>
  <c r="AQ26" i="1"/>
  <c r="BF26" i="1"/>
  <c r="L27" i="1"/>
  <c r="S27" i="1"/>
  <c r="L28" i="1"/>
  <c r="S28" i="1"/>
  <c r="L29" i="1"/>
  <c r="S29" i="1"/>
  <c r="L30" i="1"/>
  <c r="S30" i="1"/>
  <c r="L31" i="1"/>
  <c r="S31" i="1"/>
  <c r="L32" i="1"/>
  <c r="S32" i="1"/>
  <c r="L33" i="1"/>
  <c r="S33" i="1"/>
  <c r="L34" i="1"/>
  <c r="S34" i="1"/>
  <c r="L35" i="1"/>
  <c r="S35" i="1"/>
  <c r="L36" i="1"/>
  <c r="S36" i="1"/>
  <c r="L37" i="1"/>
  <c r="S37" i="1"/>
  <c r="L38" i="1"/>
  <c r="S38" i="1"/>
  <c r="L39" i="1"/>
  <c r="S39" i="1"/>
  <c r="AD40" i="1"/>
  <c r="AQ40" i="1"/>
  <c r="BF40" i="1"/>
  <c r="AE13" i="1" l="1"/>
  <c r="AD13" i="1"/>
  <c r="AE8" i="1"/>
  <c r="AD8" i="1"/>
  <c r="AE14" i="1"/>
  <c r="AD14" i="1"/>
  <c r="AE9" i="1"/>
  <c r="AD9" i="1"/>
  <c r="AK17" i="1"/>
  <c r="AJ17" i="1"/>
  <c r="AE15" i="1"/>
  <c r="AD15" i="1"/>
  <c r="AE10" i="1"/>
  <c r="AD10" i="1"/>
  <c r="AI17" i="1"/>
  <c r="S40" i="1"/>
  <c r="AE16" i="1"/>
  <c r="AD16" i="1"/>
  <c r="AE12" i="1"/>
  <c r="AD12" i="1"/>
  <c r="AE11" i="1"/>
  <c r="AD11" i="1"/>
  <c r="AE7" i="1"/>
  <c r="AE17" i="1" s="1"/>
  <c r="AG17" i="1"/>
  <c r="AF17" i="1"/>
  <c r="AD7" i="1"/>
  <c r="AO16" i="1"/>
  <c r="AS11" i="1"/>
  <c r="AR16" i="1"/>
  <c r="AS16" i="1" s="1"/>
  <c r="AN11" i="1"/>
  <c r="AO11" i="1" s="1"/>
  <c r="AH17" i="1"/>
  <c r="AQ16" i="1"/>
  <c r="AM11" i="1" l="1"/>
  <c r="AL11" i="1"/>
  <c r="AM16" i="1"/>
  <c r="AL16" i="1"/>
  <c r="AG40" i="1"/>
  <c r="BH40" i="1" s="1"/>
  <c r="AT40" i="1"/>
  <c r="AD17" i="1"/>
</calcChain>
</file>

<file path=xl/sharedStrings.xml><?xml version="1.0" encoding="utf-8"?>
<sst xmlns="http://schemas.openxmlformats.org/spreadsheetml/2006/main" count="151" uniqueCount="48">
  <si>
    <t>計</t>
    <rPh sb="0" eb="1">
      <t>ケイ</t>
    </rPh>
    <phoneticPr fontId="2"/>
  </si>
  <si>
    <t>１７５／１００</t>
    <phoneticPr fontId="2"/>
  </si>
  <si>
    <t>１６０／１００</t>
    <phoneticPr fontId="2"/>
  </si>
  <si>
    <t>１５０／１００</t>
    <phoneticPr fontId="2"/>
  </si>
  <si>
    <t>１３５／１００</t>
    <phoneticPr fontId="2"/>
  </si>
  <si>
    <t>１２５／１００</t>
    <phoneticPr fontId="2"/>
  </si>
  <si>
    <t>５０／１００</t>
    <phoneticPr fontId="2"/>
  </si>
  <si>
    <t>１００／１００</t>
    <phoneticPr fontId="2"/>
  </si>
  <si>
    <t>２５／１００</t>
    <phoneticPr fontId="2"/>
  </si>
  <si>
    <t>１５／１００</t>
    <phoneticPr fontId="2"/>
  </si>
  <si>
    <t>加減額</t>
    <rPh sb="0" eb="2">
      <t>カゲン</t>
    </rPh>
    <rPh sb="2" eb="3">
      <t>ガク</t>
    </rPh>
    <phoneticPr fontId="2"/>
  </si>
  <si>
    <t>支給を要しな
い手当額</t>
    <rPh sb="0" eb="2">
      <t>シキュウ</t>
    </rPh>
    <rPh sb="3" eb="4">
      <t>ヨウ</t>
    </rPh>
    <rPh sb="8" eb="10">
      <t>テアテ</t>
    </rPh>
    <rPh sb="10" eb="11">
      <t>ガク</t>
    </rPh>
    <phoneticPr fontId="2"/>
  </si>
  <si>
    <t>時間外代休時間に代え
た時間数</t>
    <rPh sb="0" eb="3">
      <t>ジカンガイ</t>
    </rPh>
    <rPh sb="3" eb="5">
      <t>ダイキュウ</t>
    </rPh>
    <rPh sb="5" eb="7">
      <t>ジカン</t>
    </rPh>
    <rPh sb="8" eb="9">
      <t>カ</t>
    </rPh>
    <rPh sb="12" eb="15">
      <t>ジカンスウ</t>
    </rPh>
    <phoneticPr fontId="2"/>
  </si>
  <si>
    <t>支給区分</t>
    <rPh sb="0" eb="2">
      <t>シキュウ</t>
    </rPh>
    <rPh sb="2" eb="4">
      <t>クブン</t>
    </rPh>
    <phoneticPr fontId="2"/>
  </si>
  <si>
    <t>支給を要しない手当額</t>
    <rPh sb="0" eb="2">
      <t>シキュウ</t>
    </rPh>
    <rPh sb="3" eb="4">
      <t>ヨウ</t>
    </rPh>
    <rPh sb="7" eb="9">
      <t>テアテ</t>
    </rPh>
    <rPh sb="9" eb="10">
      <t>ガク</t>
    </rPh>
    <phoneticPr fontId="2"/>
  </si>
  <si>
    <t>時間外代休時間に代えた時間数</t>
    <phoneticPr fontId="2"/>
  </si>
  <si>
    <t>支給額</t>
    <rPh sb="0" eb="3">
      <t>シキュウガク</t>
    </rPh>
    <phoneticPr fontId="2"/>
  </si>
  <si>
    <t>支給を要しない手当額
（加減額）</t>
    <rPh sb="0" eb="2">
      <t>シキュウ</t>
    </rPh>
    <rPh sb="3" eb="4">
      <t>ヨウ</t>
    </rPh>
    <rPh sb="7" eb="9">
      <t>テアテ</t>
    </rPh>
    <rPh sb="9" eb="10">
      <t>ガク</t>
    </rPh>
    <rPh sb="12" eb="14">
      <t>カゲン</t>
    </rPh>
    <rPh sb="14" eb="15">
      <t>ガク</t>
    </rPh>
    <phoneticPr fontId="2"/>
  </si>
  <si>
    <t xml:space="preserve">       月分</t>
    <rPh sb="7" eb="9">
      <t>ツキブン</t>
    </rPh>
    <phoneticPr fontId="2"/>
  </si>
  <si>
    <t xml:space="preserve">    月分</t>
    <rPh sb="4" eb="6">
      <t>ツキブン</t>
    </rPh>
    <phoneticPr fontId="2"/>
  </si>
  <si>
    <t xml:space="preserve">    月分</t>
    <rPh sb="4" eb="5">
      <t>ツキ</t>
    </rPh>
    <rPh sb="5" eb="6">
      <t>ブン</t>
    </rPh>
    <phoneticPr fontId="2"/>
  </si>
  <si>
    <t>手当額</t>
    <rPh sb="0" eb="2">
      <t>テアテ</t>
    </rPh>
    <rPh sb="2" eb="3">
      <t>ガク</t>
    </rPh>
    <phoneticPr fontId="2"/>
  </si>
  <si>
    <t>時間数</t>
    <rPh sb="0" eb="3">
      <t>ジカンスウ</t>
    </rPh>
    <phoneticPr fontId="2"/>
  </si>
  <si>
    <t>時間外勤務単価</t>
    <rPh sb="0" eb="3">
      <t>ジカンガイ</t>
    </rPh>
    <rPh sb="3" eb="5">
      <t>キンム</t>
    </rPh>
    <rPh sb="5" eb="7">
      <t>タンカ</t>
    </rPh>
    <phoneticPr fontId="2"/>
  </si>
  <si>
    <t>１時間当たりの
給与額</t>
    <rPh sb="1" eb="3">
      <t>ジカン</t>
    </rPh>
    <rPh sb="3" eb="4">
      <t>ア</t>
    </rPh>
    <rPh sb="8" eb="11">
      <t>キュウヨガク</t>
    </rPh>
    <phoneticPr fontId="2"/>
  </si>
  <si>
    <t>加　　　　減　　　　額</t>
    <rPh sb="0" eb="1">
      <t>カ</t>
    </rPh>
    <rPh sb="5" eb="6">
      <t>ゲン</t>
    </rPh>
    <rPh sb="10" eb="11">
      <t>ガク</t>
    </rPh>
    <phoneticPr fontId="2"/>
  </si>
  <si>
    <t>時間外代休時間を指定しない場合の時間外勤務手当</t>
    <rPh sb="0" eb="3">
      <t>ジカンガイ</t>
    </rPh>
    <rPh sb="3" eb="7">
      <t>ダイキュウジカン</t>
    </rPh>
    <rPh sb="8" eb="10">
      <t>シテイ</t>
    </rPh>
    <rPh sb="13" eb="15">
      <t>バアイ</t>
    </rPh>
    <rPh sb="16" eb="19">
      <t>ジカンガイ</t>
    </rPh>
    <rPh sb="19" eb="21">
      <t>キンム</t>
    </rPh>
    <rPh sb="21" eb="23">
      <t>テアテ</t>
    </rPh>
    <phoneticPr fontId="2"/>
  </si>
  <si>
    <t xml:space="preserve">   時間外勤務手当・加減額整理票</t>
    <rPh sb="3" eb="6">
      <t>ジカンガイ</t>
    </rPh>
    <rPh sb="6" eb="8">
      <t>キンム</t>
    </rPh>
    <rPh sb="8" eb="10">
      <t>テアテ</t>
    </rPh>
    <rPh sb="11" eb="13">
      <t>カゲン</t>
    </rPh>
    <rPh sb="13" eb="14">
      <t>ガク</t>
    </rPh>
    <rPh sb="14" eb="16">
      <t>セイリ</t>
    </rPh>
    <rPh sb="16" eb="17">
      <t>ヒョウ</t>
    </rPh>
    <phoneticPr fontId="2"/>
  </si>
  <si>
    <t>：</t>
    <phoneticPr fontId="2"/>
  </si>
  <si>
    <t>分</t>
    <rPh sb="0" eb="1">
      <t>フン</t>
    </rPh>
    <phoneticPr fontId="2"/>
  </si>
  <si>
    <t>時間</t>
    <rPh sb="0" eb="2">
      <t>ジカン</t>
    </rPh>
    <phoneticPr fontId="2"/>
  </si>
  <si>
    <t>+15</t>
    <phoneticPr fontId="2"/>
  </si>
  <si>
    <t>+25</t>
    <phoneticPr fontId="2"/>
  </si>
  <si>
    <t>+50</t>
    <phoneticPr fontId="2"/>
  </si>
  <si>
    <t>小計(翌々分）
（Ａ）－(B)の累計</t>
    <rPh sb="0" eb="2">
      <t>ショウケイ</t>
    </rPh>
    <rPh sb="3" eb="5">
      <t>ヨクヨク</t>
    </rPh>
    <rPh sb="5" eb="6">
      <t>ブン</t>
    </rPh>
    <rPh sb="16" eb="18">
      <t>ルイケイ</t>
    </rPh>
    <phoneticPr fontId="2"/>
  </si>
  <si>
    <t>翌々月</t>
    <rPh sb="0" eb="2">
      <t>ヨクヨク</t>
    </rPh>
    <rPh sb="2" eb="3">
      <t>ツキ</t>
    </rPh>
    <phoneticPr fontId="2"/>
  </si>
  <si>
    <t>小計(翌月分）
（Ａ）－(B)の累計</t>
    <rPh sb="0" eb="2">
      <t>ショウケイ</t>
    </rPh>
    <rPh sb="3" eb="4">
      <t>ヨク</t>
    </rPh>
    <rPh sb="4" eb="6">
      <t>ツキブン</t>
    </rPh>
    <rPh sb="16" eb="18">
      <t>ルイケイ</t>
    </rPh>
    <phoneticPr fontId="2"/>
  </si>
  <si>
    <t>翌月</t>
    <rPh sb="0" eb="1">
      <t>ヨク</t>
    </rPh>
    <rPh sb="1" eb="2">
      <t>ツキ</t>
    </rPh>
    <phoneticPr fontId="2"/>
  </si>
  <si>
    <t>月　　　日</t>
    <rPh sb="0" eb="1">
      <t>ゲツ</t>
    </rPh>
    <rPh sb="4" eb="5">
      <t>ニチ</t>
    </rPh>
    <phoneticPr fontId="2"/>
  </si>
  <si>
    <t>至</t>
    <rPh sb="0" eb="1">
      <t>イタル</t>
    </rPh>
    <phoneticPr fontId="2"/>
  </si>
  <si>
    <t>自</t>
    <rPh sb="0" eb="1">
      <t>ジ</t>
    </rPh>
    <phoneticPr fontId="2"/>
  </si>
  <si>
    <t>（A)－（B)</t>
    <phoneticPr fontId="2"/>
  </si>
  <si>
    <t>時間外代休時間の勤務（B)</t>
    <rPh sb="0" eb="3">
      <t>ジカンガイ</t>
    </rPh>
    <rPh sb="3" eb="4">
      <t>ダイ</t>
    </rPh>
    <rPh sb="4" eb="5">
      <t>ヤス</t>
    </rPh>
    <rPh sb="5" eb="7">
      <t>ジカン</t>
    </rPh>
    <rPh sb="8" eb="10">
      <t>キンム</t>
    </rPh>
    <phoneticPr fontId="2"/>
  </si>
  <si>
    <t>時間外勤務区分（A)</t>
    <rPh sb="0" eb="3">
      <t>ジカンガイ</t>
    </rPh>
    <rPh sb="3" eb="5">
      <t>キンム</t>
    </rPh>
    <rPh sb="5" eb="7">
      <t>クブン</t>
    </rPh>
    <phoneticPr fontId="2"/>
  </si>
  <si>
    <t>代休時間</t>
    <rPh sb="0" eb="4">
      <t>ダイキュウジカン</t>
    </rPh>
    <phoneticPr fontId="2"/>
  </si>
  <si>
    <t>代休日</t>
    <rPh sb="0" eb="2">
      <t>ダイキュウ</t>
    </rPh>
    <rPh sb="2" eb="3">
      <t>ニチ</t>
    </rPh>
    <phoneticPr fontId="2"/>
  </si>
  <si>
    <t xml:space="preserve">   時間外代休時間整理表</t>
    <rPh sb="3" eb="6">
      <t>ジカンガイ</t>
    </rPh>
    <rPh sb="6" eb="7">
      <t>ダイ</t>
    </rPh>
    <rPh sb="7" eb="8">
      <t>ヤス</t>
    </rPh>
    <rPh sb="8" eb="10">
      <t>ジカン</t>
    </rPh>
    <rPh sb="10" eb="12">
      <t>セイリ</t>
    </rPh>
    <rPh sb="12" eb="13">
      <t>オモテ</t>
    </rPh>
    <phoneticPr fontId="2"/>
  </si>
  <si>
    <t>別記様式２</t>
    <rPh sb="0" eb="2">
      <t>ベッキ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</si>
</sst>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\ ???/???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0" fillId="0" borderId="0" xfId="0" applyAlignment="1">
      <alignment vertical="top"/>
    </xf>
    <xf numFmtId="38" fontId="3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0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40" fontId="0" fillId="0" borderId="2" xfId="1" applyNumberFormat="1" applyFont="1" applyFill="1" applyBorder="1" applyAlignment="1">
      <alignment horizontal="right" vertical="center"/>
    </xf>
    <xf numFmtId="40" fontId="0" fillId="0" borderId="3" xfId="1" applyNumberFormat="1" applyFont="1" applyFill="1" applyBorder="1" applyAlignment="1">
      <alignment horizontal="right" vertical="center"/>
    </xf>
    <xf numFmtId="40" fontId="0" fillId="0" borderId="4" xfId="1" applyNumberFormat="1" applyFont="1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38" fontId="3" fillId="0" borderId="1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3" fillId="0" borderId="4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38" fontId="1" fillId="0" borderId="1" xfId="1" applyBorder="1" applyAlignment="1">
      <alignment horizontal="right" vertical="center"/>
    </xf>
    <xf numFmtId="38" fontId="1" fillId="0" borderId="1" xfId="1" applyBorder="1" applyAlignment="1">
      <alignment horizontal="center" vertical="center"/>
    </xf>
    <xf numFmtId="0" fontId="0" fillId="0" borderId="11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38" fontId="1" fillId="0" borderId="11" xfId="1" applyBorder="1" applyAlignment="1">
      <alignment horizontal="center" vertical="center"/>
    </xf>
    <xf numFmtId="38" fontId="1" fillId="0" borderId="12" xfId="1" applyBorder="1" applyAlignment="1">
      <alignment horizontal="center" vertical="center"/>
    </xf>
    <xf numFmtId="38" fontId="1" fillId="0" borderId="13" xfId="1" applyBorder="1" applyAlignment="1">
      <alignment horizontal="center" vertical="center"/>
    </xf>
    <xf numFmtId="38" fontId="1" fillId="0" borderId="17" xfId="1" applyBorder="1" applyAlignment="1">
      <alignment horizontal="center" vertical="center"/>
    </xf>
    <xf numFmtId="38" fontId="1" fillId="0" borderId="0" xfId="1" applyBorder="1" applyAlignment="1">
      <alignment horizontal="center" vertical="center"/>
    </xf>
    <xf numFmtId="38" fontId="1" fillId="0" borderId="18" xfId="1" applyBorder="1" applyAlignment="1">
      <alignment horizontal="center" vertical="center"/>
    </xf>
    <xf numFmtId="40" fontId="0" fillId="0" borderId="1" xfId="1" applyNumberFormat="1" applyFont="1" applyBorder="1" applyAlignment="1">
      <alignment horizontal="right" vertical="center"/>
    </xf>
    <xf numFmtId="177" fontId="0" fillId="0" borderId="1" xfId="0" applyNumberFormat="1" applyBorder="1" applyAlignment="1">
      <alignment vertical="center"/>
    </xf>
    <xf numFmtId="40" fontId="0" fillId="0" borderId="2" xfId="1" applyNumberFormat="1" applyFont="1" applyBorder="1" applyAlignment="1">
      <alignment horizontal="right" vertical="center"/>
    </xf>
    <xf numFmtId="40" fontId="0" fillId="0" borderId="3" xfId="1" applyNumberFormat="1" applyFont="1" applyBorder="1" applyAlignment="1">
      <alignment horizontal="right" vertical="center"/>
    </xf>
    <xf numFmtId="40" fontId="0" fillId="0" borderId="4" xfId="1" applyNumberFormat="1" applyFont="1" applyBorder="1" applyAlignment="1">
      <alignment horizontal="right" vertical="center"/>
    </xf>
    <xf numFmtId="40" fontId="0" fillId="0" borderId="1" xfId="1" applyNumberFormat="1" applyFont="1" applyBorder="1" applyAlignment="1">
      <alignment vertical="center"/>
    </xf>
    <xf numFmtId="13" fontId="0" fillId="0" borderId="1" xfId="0" applyNumberFormat="1" applyBorder="1" applyAlignment="1">
      <alignment horizontal="center" vertical="center"/>
    </xf>
    <xf numFmtId="40" fontId="0" fillId="0" borderId="2" xfId="1" applyNumberFormat="1" applyFont="1" applyBorder="1" applyAlignment="1">
      <alignment vertical="center"/>
    </xf>
    <xf numFmtId="40" fontId="0" fillId="0" borderId="3" xfId="1" applyNumberFormat="1" applyFont="1" applyBorder="1" applyAlignment="1">
      <alignment vertical="center"/>
    </xf>
    <xf numFmtId="40" fontId="0" fillId="0" borderId="4" xfId="1" applyNumberFormat="1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38" fontId="1" fillId="0" borderId="19" xfId="1" applyBorder="1" applyAlignment="1">
      <alignment horizontal="center" vertical="center"/>
    </xf>
    <xf numFmtId="38" fontId="1" fillId="0" borderId="20" xfId="1" applyBorder="1" applyAlignment="1">
      <alignment horizontal="center" vertical="center"/>
    </xf>
    <xf numFmtId="38" fontId="1" fillId="0" borderId="2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4" xfId="0" applyBorder="1">
      <alignment vertical="center"/>
    </xf>
    <xf numFmtId="0" fontId="0" fillId="0" borderId="2" xfId="0" applyFill="1" applyBorder="1" applyAlignment="1">
      <alignment vertical="top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vertical="center"/>
    </xf>
    <xf numFmtId="0" fontId="0" fillId="0" borderId="3" xfId="0" applyBorder="1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 wrapText="1"/>
    </xf>
    <xf numFmtId="49" fontId="0" fillId="0" borderId="13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2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0"/>
  <sheetViews>
    <sheetView showZeros="0" tabSelected="1" view="pageBreakPreview" zoomScale="60" zoomScaleNormal="100" workbookViewId="0">
      <selection activeCell="A3" sqref="A3"/>
    </sheetView>
  </sheetViews>
  <sheetFormatPr defaultRowHeight="21.75" customHeight="1" x14ac:dyDescent="0.2"/>
  <cols>
    <col min="2" max="2" width="10.36328125" customWidth="1"/>
    <col min="3" max="3" width="6.90625" customWidth="1"/>
    <col min="4" max="4" width="5.36328125" customWidth="1"/>
    <col min="5" max="6" width="0.453125" customWidth="1"/>
    <col min="7" max="7" width="5.36328125" customWidth="1"/>
    <col min="8" max="8" width="4.6328125" customWidth="1"/>
    <col min="9" max="10" width="0.453125" customWidth="1"/>
    <col min="11" max="11" width="5.26953125" customWidth="1"/>
    <col min="12" max="12" width="6.08984375" customWidth="1"/>
    <col min="13" max="13" width="5.453125" customWidth="1"/>
    <col min="14" max="14" width="3.6328125" customWidth="1"/>
    <col min="15" max="15" width="3.6328125" style="1" customWidth="1"/>
    <col min="16" max="16" width="3.6328125" customWidth="1"/>
    <col min="17" max="17" width="3.6328125" style="1" customWidth="1"/>
    <col min="18" max="18" width="3.6328125" customWidth="1"/>
    <col min="19" max="19" width="3.6328125" style="1" customWidth="1"/>
    <col min="20" max="20" width="3.6328125" customWidth="1"/>
    <col min="21" max="21" width="3.6328125" style="1" customWidth="1"/>
    <col min="22" max="22" width="3.6328125" customWidth="1"/>
    <col min="23" max="23" width="3.6328125" style="1" customWidth="1"/>
    <col min="24" max="24" width="3.6328125" customWidth="1"/>
    <col min="25" max="25" width="3.6328125" style="1" customWidth="1"/>
    <col min="26" max="26" width="3.6328125" customWidth="1"/>
    <col min="27" max="27" width="3.6328125" style="1" customWidth="1"/>
    <col min="28" max="28" width="3.6328125" customWidth="1"/>
    <col min="29" max="29" width="3.6328125" style="1" customWidth="1"/>
    <col min="30" max="30" width="3.6328125" customWidth="1"/>
    <col min="31" max="31" width="3.6328125" style="1" customWidth="1"/>
    <col min="32" max="32" width="3.6328125" customWidth="1"/>
    <col min="33" max="33" width="3.6328125" style="1" customWidth="1"/>
    <col min="34" max="34" width="3.6328125" customWidth="1"/>
    <col min="35" max="35" width="3.6328125" style="1" customWidth="1"/>
    <col min="36" max="36" width="3.6328125" customWidth="1"/>
    <col min="37" max="37" width="3.6328125" style="1" customWidth="1"/>
    <col min="38" max="38" width="3.6328125" customWidth="1"/>
    <col min="39" max="39" width="3.6328125" style="1" customWidth="1"/>
    <col min="40" max="40" width="3.6328125" customWidth="1"/>
    <col min="41" max="41" width="3.6328125" style="1" customWidth="1"/>
    <col min="42" max="42" width="3.6328125" customWidth="1"/>
    <col min="43" max="43" width="3.6328125" style="1" customWidth="1"/>
    <col min="44" max="44" width="3.6328125" customWidth="1"/>
    <col min="45" max="47" width="3.6328125" style="1" customWidth="1"/>
    <col min="48" max="48" width="3.6328125" customWidth="1"/>
    <col min="49" max="49" width="3.6328125" style="1" customWidth="1"/>
    <col min="50" max="50" width="3.6328125" customWidth="1"/>
    <col min="51" max="51" width="3.6328125" style="1" customWidth="1"/>
    <col min="52" max="52" width="3.6328125" hidden="1" customWidth="1"/>
    <col min="53" max="53" width="3.6328125" style="1" hidden="1" customWidth="1"/>
    <col min="54" max="54" width="4.453125" customWidth="1"/>
    <col min="55" max="55" width="3.6328125" style="1" customWidth="1"/>
    <col min="56" max="56" width="4.453125" customWidth="1"/>
    <col min="57" max="57" width="3.6328125" style="1" customWidth="1"/>
    <col min="58" max="58" width="6.6328125" customWidth="1"/>
    <col min="59" max="59" width="5" style="1" customWidth="1"/>
    <col min="60" max="62" width="3.6328125" customWidth="1"/>
    <col min="63" max="63" width="3.6328125" style="1" customWidth="1"/>
    <col min="64" max="64" width="3.6328125" customWidth="1"/>
    <col min="65" max="65" width="3.6328125" style="1" customWidth="1"/>
    <col min="66" max="66" width="3.6328125" customWidth="1"/>
    <col min="67" max="67" width="3.6328125" style="1" customWidth="1"/>
  </cols>
  <sheetData>
    <row r="1" spans="1:67" ht="21.75" customHeight="1" x14ac:dyDescent="0.2">
      <c r="A1" s="113" t="s">
        <v>47</v>
      </c>
    </row>
    <row r="2" spans="1:67" ht="12.75" customHeight="1" x14ac:dyDescent="0.2"/>
    <row r="3" spans="1:67" ht="21.75" customHeight="1" x14ac:dyDescent="0.2">
      <c r="A3" s="76" t="s">
        <v>46</v>
      </c>
      <c r="Z3" s="112"/>
      <c r="AA3" s="82"/>
      <c r="AB3" s="112"/>
      <c r="AC3" s="82"/>
      <c r="AD3" s="112"/>
      <c r="AE3" s="82"/>
      <c r="AF3" s="112"/>
      <c r="AG3" s="82"/>
      <c r="AH3" s="77"/>
      <c r="AI3" s="77"/>
      <c r="AJ3" s="111"/>
      <c r="AK3" s="77"/>
      <c r="AL3" s="111"/>
      <c r="AM3" s="111"/>
      <c r="AN3" s="111"/>
      <c r="AO3" s="111"/>
      <c r="AP3" s="111"/>
      <c r="AQ3" s="111"/>
    </row>
    <row r="4" spans="1:67" ht="21.75" customHeight="1" x14ac:dyDescent="0.2">
      <c r="A4" s="79" t="s">
        <v>45</v>
      </c>
      <c r="B4" s="78"/>
      <c r="C4" s="107"/>
      <c r="D4" s="22" t="s">
        <v>44</v>
      </c>
      <c r="E4" s="22"/>
      <c r="F4" s="22"/>
      <c r="G4" s="22"/>
      <c r="H4" s="22"/>
      <c r="I4" s="22"/>
      <c r="J4" s="22"/>
      <c r="K4" s="22"/>
      <c r="L4" s="79" t="s">
        <v>22</v>
      </c>
      <c r="M4" s="107"/>
      <c r="N4" s="79" t="s">
        <v>43</v>
      </c>
      <c r="O4" s="78"/>
      <c r="P4" s="78"/>
      <c r="Q4" s="78"/>
      <c r="R4" s="78"/>
      <c r="S4" s="78"/>
      <c r="T4" s="78"/>
      <c r="U4" s="107"/>
      <c r="V4" s="79" t="s">
        <v>42</v>
      </c>
      <c r="W4" s="78"/>
      <c r="X4" s="78"/>
      <c r="Y4" s="78"/>
      <c r="Z4" s="78"/>
      <c r="AA4" s="78"/>
      <c r="AB4" s="78"/>
      <c r="AC4" s="107"/>
      <c r="AD4" s="79" t="s">
        <v>41</v>
      </c>
      <c r="AE4" s="78"/>
      <c r="AF4" s="78"/>
      <c r="AG4" s="78"/>
      <c r="AH4" s="78"/>
      <c r="AI4" s="78"/>
      <c r="AJ4" s="78"/>
      <c r="AK4" s="107"/>
      <c r="AM4"/>
      <c r="AO4"/>
      <c r="AQ4"/>
      <c r="AS4"/>
      <c r="AT4"/>
      <c r="AU4"/>
      <c r="AW4"/>
      <c r="AY4"/>
      <c r="BA4"/>
      <c r="BC4"/>
      <c r="BE4"/>
      <c r="BG4"/>
      <c r="BK4"/>
      <c r="BM4"/>
      <c r="BO4"/>
    </row>
    <row r="5" spans="1:67" ht="21.75" customHeight="1" x14ac:dyDescent="0.2">
      <c r="A5" s="110"/>
      <c r="B5" s="109"/>
      <c r="C5" s="108"/>
      <c r="D5" s="79" t="s">
        <v>40</v>
      </c>
      <c r="E5" s="78"/>
      <c r="F5" s="78"/>
      <c r="G5" s="107"/>
      <c r="H5" s="79" t="s">
        <v>39</v>
      </c>
      <c r="I5" s="78"/>
      <c r="J5" s="78"/>
      <c r="K5" s="107"/>
      <c r="L5" s="98"/>
      <c r="M5" s="97"/>
      <c r="N5" s="98"/>
      <c r="O5" s="97"/>
      <c r="P5" s="106" t="s">
        <v>33</v>
      </c>
      <c r="Q5" s="105"/>
      <c r="R5" s="106" t="s">
        <v>32</v>
      </c>
      <c r="S5" s="105"/>
      <c r="T5" s="106" t="s">
        <v>31</v>
      </c>
      <c r="U5" s="105"/>
      <c r="V5" s="98"/>
      <c r="W5" s="97"/>
      <c r="X5" s="106" t="s">
        <v>33</v>
      </c>
      <c r="Y5" s="105"/>
      <c r="Z5" s="106" t="s">
        <v>32</v>
      </c>
      <c r="AA5" s="105"/>
      <c r="AB5" s="106" t="s">
        <v>31</v>
      </c>
      <c r="AC5" s="105"/>
      <c r="AD5" s="98"/>
      <c r="AE5" s="97"/>
      <c r="AF5" s="106" t="s">
        <v>33</v>
      </c>
      <c r="AG5" s="105"/>
      <c r="AH5" s="106" t="s">
        <v>32</v>
      </c>
      <c r="AI5" s="105"/>
      <c r="AJ5" s="106" t="s">
        <v>31</v>
      </c>
      <c r="AK5" s="105"/>
      <c r="AM5"/>
      <c r="AO5"/>
      <c r="AQ5"/>
      <c r="AS5"/>
      <c r="AT5"/>
      <c r="AU5"/>
      <c r="AW5"/>
      <c r="AY5"/>
      <c r="BA5"/>
      <c r="BC5"/>
      <c r="BE5"/>
      <c r="BG5"/>
      <c r="BK5"/>
      <c r="BM5"/>
      <c r="BO5"/>
    </row>
    <row r="6" spans="1:67" ht="21.75" customHeight="1" x14ac:dyDescent="0.2">
      <c r="A6" s="104"/>
      <c r="B6" s="22" t="s">
        <v>38</v>
      </c>
      <c r="C6" s="22"/>
      <c r="D6" s="98"/>
      <c r="E6" s="103"/>
      <c r="F6" s="103"/>
      <c r="G6" s="97"/>
      <c r="H6" s="98"/>
      <c r="I6" s="103"/>
      <c r="J6" s="103"/>
      <c r="K6" s="97"/>
      <c r="L6" s="93" t="s">
        <v>30</v>
      </c>
      <c r="M6" s="92" t="s">
        <v>29</v>
      </c>
      <c r="N6" s="93" t="s">
        <v>30</v>
      </c>
      <c r="O6" s="92" t="s">
        <v>29</v>
      </c>
      <c r="P6" s="93" t="s">
        <v>30</v>
      </c>
      <c r="Q6" s="92" t="s">
        <v>29</v>
      </c>
      <c r="R6" s="93" t="s">
        <v>30</v>
      </c>
      <c r="S6" s="92" t="s">
        <v>29</v>
      </c>
      <c r="T6" s="93" t="s">
        <v>30</v>
      </c>
      <c r="U6" s="92" t="s">
        <v>29</v>
      </c>
      <c r="V6" s="93" t="s">
        <v>30</v>
      </c>
      <c r="W6" s="92" t="s">
        <v>29</v>
      </c>
      <c r="X6" s="93" t="s">
        <v>30</v>
      </c>
      <c r="Y6" s="92" t="s">
        <v>29</v>
      </c>
      <c r="Z6" s="93" t="s">
        <v>30</v>
      </c>
      <c r="AA6" s="92" t="s">
        <v>29</v>
      </c>
      <c r="AB6" s="93" t="s">
        <v>30</v>
      </c>
      <c r="AC6" s="92" t="s">
        <v>29</v>
      </c>
      <c r="AD6" s="93" t="s">
        <v>30</v>
      </c>
      <c r="AE6" s="92" t="s">
        <v>29</v>
      </c>
      <c r="AF6" s="93" t="s">
        <v>30</v>
      </c>
      <c r="AG6" s="92" t="s">
        <v>29</v>
      </c>
      <c r="AH6" s="93" t="s">
        <v>30</v>
      </c>
      <c r="AI6" s="92" t="s">
        <v>29</v>
      </c>
      <c r="AJ6" s="93" t="s">
        <v>30</v>
      </c>
      <c r="AK6" s="92" t="s">
        <v>29</v>
      </c>
      <c r="AM6"/>
      <c r="AO6"/>
      <c r="AQ6"/>
      <c r="AS6"/>
      <c r="AT6"/>
      <c r="AU6"/>
      <c r="AW6"/>
      <c r="AY6"/>
      <c r="BA6"/>
      <c r="BC6"/>
      <c r="BE6"/>
      <c r="BG6"/>
      <c r="BK6"/>
      <c r="BM6"/>
      <c r="BO6"/>
    </row>
    <row r="7" spans="1:67" ht="21.75" customHeight="1" x14ac:dyDescent="0.2">
      <c r="A7" s="102" t="s">
        <v>37</v>
      </c>
      <c r="B7" s="70"/>
      <c r="C7" s="68"/>
      <c r="D7" s="89"/>
      <c r="E7" s="69" t="s">
        <v>28</v>
      </c>
      <c r="F7" s="69"/>
      <c r="G7" s="88"/>
      <c r="H7" s="89"/>
      <c r="I7" s="69" t="s">
        <v>28</v>
      </c>
      <c r="J7" s="69"/>
      <c r="K7" s="88"/>
      <c r="L7" s="81"/>
      <c r="M7" s="80"/>
      <c r="N7" s="81">
        <f>IF(Q7+S7+U7&gt;60,P7+R7+T7+ROUNDDOWN((Q7+S7+U7)/60,0),P7+R7+T7)</f>
        <v>0</v>
      </c>
      <c r="O7" s="80">
        <f>(Q7+S7+U7)-ROUNDDOWN((Q7+S7+U7)/60,0)*60</f>
        <v>0</v>
      </c>
      <c r="P7" s="83"/>
      <c r="Q7" s="80"/>
      <c r="R7" s="83"/>
      <c r="S7" s="80"/>
      <c r="T7" s="83"/>
      <c r="U7" s="87"/>
      <c r="V7" s="86">
        <f>IF(Y7+AA7+AC7&gt;60,X7+Z7+AB7+ROUNDDOWN((Y7+AA7+AC7)/60,0),X7+Z7+AB7)</f>
        <v>0</v>
      </c>
      <c r="W7" s="84">
        <f>(Y7+AA7+AC7)-ROUNDDOWN((Y7+AA7+AC7)/60,0)*60</f>
        <v>0</v>
      </c>
      <c r="X7" s="85"/>
      <c r="Y7" s="84"/>
      <c r="Z7" s="85"/>
      <c r="AA7" s="84"/>
      <c r="AB7" s="85"/>
      <c r="AC7" s="84"/>
      <c r="AD7" s="81">
        <f>IF(AG7+AI7+AK7&gt;60,AF7+AH7+AJ7+ROUNDDOWN((AG7+AI7+AK7)/60,0),AF7+AH7+AJ7)</f>
        <v>0</v>
      </c>
      <c r="AE7" s="80">
        <f>(AG7+AI7+AK7)-ROUNDDOWN((AG7+AI7+AK7)/60,0)*60</f>
        <v>0</v>
      </c>
      <c r="AF7" s="83">
        <f>ROUNDDOWN(((P7*60+Q7)-(X7*60+Y7))/60,0)</f>
        <v>0</v>
      </c>
      <c r="AG7" s="80">
        <f>((P7*60+Q7)-(X7*60+Y7))-AF7*60</f>
        <v>0</v>
      </c>
      <c r="AH7" s="83">
        <f>ROUNDDOWN(((R7*60+S7)-(Z7*60+AA7))/60,0)</f>
        <v>0</v>
      </c>
      <c r="AI7" s="80">
        <f>((R7*60+S7)-(Z7*60+AA7))-AH7*60</f>
        <v>0</v>
      </c>
      <c r="AJ7" s="83">
        <f>ROUNDDOWN(((T7*60+U7)-(AB7*60+AC7))/60,0)</f>
        <v>0</v>
      </c>
      <c r="AK7" s="80">
        <f>((T7*60+U7)-(AB7*60+AC7))-AJ7*60</f>
        <v>0</v>
      </c>
      <c r="AL7" s="73" t="s">
        <v>36</v>
      </c>
      <c r="AM7" s="72"/>
      <c r="AN7" s="72"/>
      <c r="AO7" s="72"/>
      <c r="AP7" s="72"/>
      <c r="AQ7" s="72"/>
      <c r="AR7" s="72"/>
      <c r="AS7" s="71"/>
      <c r="AT7" s="99"/>
      <c r="AU7" s="99"/>
      <c r="AW7"/>
      <c r="AY7"/>
      <c r="BA7"/>
      <c r="BC7"/>
      <c r="BE7"/>
      <c r="BG7"/>
      <c r="BK7"/>
      <c r="BM7"/>
      <c r="BO7"/>
    </row>
    <row r="8" spans="1:67" ht="21.75" customHeight="1" x14ac:dyDescent="0.2">
      <c r="A8" s="94"/>
      <c r="B8" s="70"/>
      <c r="C8" s="68"/>
      <c r="D8" s="89"/>
      <c r="E8" s="69" t="s">
        <v>28</v>
      </c>
      <c r="F8" s="69"/>
      <c r="G8" s="88"/>
      <c r="H8" s="89"/>
      <c r="I8" s="69" t="s">
        <v>28</v>
      </c>
      <c r="J8" s="69"/>
      <c r="K8" s="88"/>
      <c r="L8" s="81"/>
      <c r="M8" s="80"/>
      <c r="N8" s="81">
        <f>IF(Q8+S8+U8&gt;60,P8+R8+T8+ROUNDDOWN((Q8+S8+U8)/60,0),P8+R8+T8)</f>
        <v>0</v>
      </c>
      <c r="O8" s="80">
        <f>(Q8+S8+U8)-ROUNDDOWN((Q8+S8+U8)/60,0)*60</f>
        <v>0</v>
      </c>
      <c r="P8" s="83"/>
      <c r="Q8" s="80"/>
      <c r="R8" s="83"/>
      <c r="S8" s="80"/>
      <c r="T8" s="83"/>
      <c r="U8" s="87"/>
      <c r="V8" s="86">
        <f>IF(Y8+AA8+AC8&gt;60,X8+Z8+AB8+ROUNDDOWN((Y8+AA8+AC8)/60,0),X8+Z8+AB8)</f>
        <v>0</v>
      </c>
      <c r="W8" s="84">
        <f>(Y8+AA8+AC8)-ROUNDDOWN((Y8+AA8+AC8)/60,0)*60</f>
        <v>0</v>
      </c>
      <c r="X8" s="85"/>
      <c r="Y8" s="84"/>
      <c r="Z8" s="85"/>
      <c r="AA8" s="84"/>
      <c r="AB8" s="85"/>
      <c r="AC8" s="84"/>
      <c r="AD8" s="81">
        <f>IF(AG8+AI8+AK8&gt;60,AF8+AH8+AJ8+ROUNDDOWN((AG8+AI8+AK8)/60,0),AF8+AH8+AJ8)</f>
        <v>0</v>
      </c>
      <c r="AE8" s="80">
        <f>(AG8+AI8+AK8)-ROUNDDOWN((AG8+AI8+AK8)/60,0)*60</f>
        <v>0</v>
      </c>
      <c r="AF8" s="83">
        <f>ROUNDDOWN(((P8*60+Q8)-(X8*60+Y8))/60,0)</f>
        <v>0</v>
      </c>
      <c r="AG8" s="80">
        <f>((P8*60+Q8)-(X8*60+Y8))-AF8*60</f>
        <v>0</v>
      </c>
      <c r="AH8" s="83">
        <f>ROUNDDOWN(((R8*60+S8)-(Z8*60+AA8))/60,0)</f>
        <v>0</v>
      </c>
      <c r="AI8" s="80">
        <f>((R8*60+S8)-(Z8*60+AA8))-AH8*60</f>
        <v>0</v>
      </c>
      <c r="AJ8" s="83">
        <f>ROUNDDOWN(((T8*60+U8)-(AB8*60+AC8))/60,0)</f>
        <v>0</v>
      </c>
      <c r="AK8" s="80">
        <f>((T8*60+U8)-(AB8*60+AC8))-AJ8*60</f>
        <v>0</v>
      </c>
      <c r="AL8" s="101"/>
      <c r="AM8" s="100"/>
      <c r="AN8" s="65"/>
      <c r="AO8" s="65"/>
      <c r="AP8" s="65"/>
      <c r="AQ8" s="65"/>
      <c r="AR8" s="65"/>
      <c r="AS8" s="64"/>
      <c r="AT8" s="99"/>
      <c r="AU8" s="99"/>
      <c r="AW8"/>
      <c r="AY8"/>
      <c r="BA8"/>
      <c r="BC8"/>
      <c r="BE8"/>
      <c r="BG8"/>
      <c r="BK8"/>
      <c r="BM8"/>
      <c r="BO8"/>
    </row>
    <row r="9" spans="1:67" ht="21.75" customHeight="1" x14ac:dyDescent="0.2">
      <c r="A9" s="94"/>
      <c r="B9" s="70"/>
      <c r="C9" s="68"/>
      <c r="D9" s="89"/>
      <c r="E9" s="69" t="s">
        <v>28</v>
      </c>
      <c r="F9" s="69"/>
      <c r="G9" s="88"/>
      <c r="H9" s="89"/>
      <c r="I9" s="69" t="s">
        <v>28</v>
      </c>
      <c r="J9" s="69"/>
      <c r="K9" s="88"/>
      <c r="L9" s="81"/>
      <c r="M9" s="80"/>
      <c r="N9" s="81">
        <f>IF(Q9+S9+U9&gt;60,P9+R9+T9+ROUNDDOWN((Q9+S9+U9)/60,0),P9+R9+T9)</f>
        <v>0</v>
      </c>
      <c r="O9" s="80">
        <f>(Q9+S9+U9)-ROUNDDOWN((Q9+S9+U9)/60,0)*60</f>
        <v>0</v>
      </c>
      <c r="P9" s="83"/>
      <c r="Q9" s="80"/>
      <c r="R9" s="83"/>
      <c r="S9" s="80"/>
      <c r="T9" s="83"/>
      <c r="U9" s="87"/>
      <c r="V9" s="86">
        <f>IF(Y9+AA9+AC9&gt;60,X9+Z9+AB9+ROUNDDOWN((Y9+AA9+AC9)/60,0),X9+Z9+AB9)</f>
        <v>0</v>
      </c>
      <c r="W9" s="84">
        <f>(Y9+AA9+AC9)-ROUNDDOWN((Y9+AA9+AC9)/60,0)*60</f>
        <v>0</v>
      </c>
      <c r="X9" s="85"/>
      <c r="Y9" s="84"/>
      <c r="Z9" s="85"/>
      <c r="AA9" s="84"/>
      <c r="AB9" s="85"/>
      <c r="AC9" s="84"/>
      <c r="AD9" s="81">
        <f>IF(AG9+AI9+AK9&gt;60,AF9+AH9+AJ9+ROUNDDOWN((AG9+AI9+AK9)/60,0),AF9+AH9+AJ9)</f>
        <v>0</v>
      </c>
      <c r="AE9" s="80">
        <f>(AG9+AI9+AK9)-ROUNDDOWN((AG9+AI9+AK9)/60,0)*60</f>
        <v>0</v>
      </c>
      <c r="AF9" s="83">
        <f>ROUNDDOWN(((P9*60+Q9)-(X9*60+Y9))/60,0)</f>
        <v>0</v>
      </c>
      <c r="AG9" s="80">
        <f>((P9*60+Q9)-(X9*60+Y9))-AF9*60</f>
        <v>0</v>
      </c>
      <c r="AH9" s="83">
        <f>ROUNDDOWN(((R9*60+S9)-(Z9*60+AA9))/60,0)</f>
        <v>0</v>
      </c>
      <c r="AI9" s="80">
        <f>((R9*60+S9)-(Z9*60+AA9))-AH9*60</f>
        <v>0</v>
      </c>
      <c r="AJ9" s="83">
        <f>ROUNDDOWN(((T9*60+U9)-(AB9*60+AC9))/60,0)</f>
        <v>0</v>
      </c>
      <c r="AK9" s="80">
        <f>((T9*60+U9)-(AB9*60+AC9))-AJ9*60</f>
        <v>0</v>
      </c>
      <c r="AL9" s="98"/>
      <c r="AM9" s="97"/>
      <c r="AN9" s="96" t="s">
        <v>33</v>
      </c>
      <c r="AO9" s="95"/>
      <c r="AP9" s="96" t="s">
        <v>32</v>
      </c>
      <c r="AQ9" s="95"/>
      <c r="AR9" s="96" t="s">
        <v>31</v>
      </c>
      <c r="AS9" s="95"/>
      <c r="AT9" s="77"/>
      <c r="AU9" s="77"/>
      <c r="AW9"/>
      <c r="AY9"/>
      <c r="BA9"/>
      <c r="BC9"/>
      <c r="BE9"/>
      <c r="BG9"/>
      <c r="BK9"/>
      <c r="BM9"/>
      <c r="BO9"/>
    </row>
    <row r="10" spans="1:67" ht="21.75" customHeight="1" x14ac:dyDescent="0.2">
      <c r="A10" s="94"/>
      <c r="B10" s="70"/>
      <c r="C10" s="68"/>
      <c r="D10" s="89"/>
      <c r="E10" s="69" t="s">
        <v>28</v>
      </c>
      <c r="F10" s="69"/>
      <c r="G10" s="88"/>
      <c r="H10" s="89"/>
      <c r="I10" s="69" t="s">
        <v>28</v>
      </c>
      <c r="J10" s="69"/>
      <c r="K10" s="88"/>
      <c r="L10" s="81"/>
      <c r="M10" s="80"/>
      <c r="N10" s="81">
        <f>IF(Q10+S10+U10&gt;60,P10+R10+T10+ROUNDDOWN((Q10+S10+U10)/60,0),P10+R10+T10)</f>
        <v>0</v>
      </c>
      <c r="O10" s="80">
        <f>(Q10+S10+U10)-ROUNDDOWN((Q10+S10+U10)/60,0)*60</f>
        <v>0</v>
      </c>
      <c r="P10" s="83"/>
      <c r="Q10" s="80"/>
      <c r="R10" s="83"/>
      <c r="S10" s="80"/>
      <c r="T10" s="83"/>
      <c r="U10" s="87"/>
      <c r="V10" s="86">
        <f>IF(Y10+AA10+AC10&gt;60,X10+Z10+AB10+ROUNDDOWN((Y10+AA10+AC10)/60,0),X10+Z10+AB10)</f>
        <v>0</v>
      </c>
      <c r="W10" s="84">
        <f>(Y10+AA10+AC10)-ROUNDDOWN((Y10+AA10+AC10)/60,0)*60</f>
        <v>0</v>
      </c>
      <c r="X10" s="85"/>
      <c r="Y10" s="84"/>
      <c r="Z10" s="85"/>
      <c r="AA10" s="84"/>
      <c r="AB10" s="85"/>
      <c r="AC10" s="84"/>
      <c r="AD10" s="81">
        <f>IF(AG10+AI10+AK10&gt;60,AF10+AH10+AJ10+ROUNDDOWN((AG10+AI10+AK10)/60,0),AF10+AH10+AJ10)</f>
        <v>0</v>
      </c>
      <c r="AE10" s="80">
        <f>(AG10+AI10+AK10)-ROUNDDOWN((AG10+AI10+AK10)/60,0)*60</f>
        <v>0</v>
      </c>
      <c r="AF10" s="83">
        <f>ROUNDDOWN(((P10*60+Q10)-(X10*60+Y10))/60,0)</f>
        <v>0</v>
      </c>
      <c r="AG10" s="80">
        <f>((P10*60+Q10)-(X10*60+Y10))-AF10*60</f>
        <v>0</v>
      </c>
      <c r="AH10" s="83">
        <f>ROUNDDOWN(((R10*60+S10)-(Z10*60+AA10))/60,0)</f>
        <v>0</v>
      </c>
      <c r="AI10" s="80">
        <f>((R10*60+S10)-(Z10*60+AA10))-AH10*60</f>
        <v>0</v>
      </c>
      <c r="AJ10" s="83">
        <f>ROUNDDOWN(((T10*60+U10)-(AB10*60+AC10))/60,0)</f>
        <v>0</v>
      </c>
      <c r="AK10" s="80">
        <f>((T10*60+U10)-(AB10*60+AC10))-AJ10*60</f>
        <v>0</v>
      </c>
      <c r="AL10" s="93" t="s">
        <v>30</v>
      </c>
      <c r="AM10" s="92" t="s">
        <v>29</v>
      </c>
      <c r="AN10" s="93" t="s">
        <v>30</v>
      </c>
      <c r="AO10" s="92" t="s">
        <v>29</v>
      </c>
      <c r="AP10" s="93" t="s">
        <v>30</v>
      </c>
      <c r="AQ10" s="92" t="s">
        <v>29</v>
      </c>
      <c r="AR10" s="93" t="s">
        <v>30</v>
      </c>
      <c r="AS10" s="92" t="s">
        <v>29</v>
      </c>
      <c r="AT10" s="91"/>
      <c r="AU10" s="91"/>
      <c r="AW10"/>
      <c r="AY10"/>
      <c r="BA10"/>
      <c r="BC10"/>
      <c r="BE10"/>
      <c r="BG10"/>
      <c r="BK10"/>
      <c r="BM10"/>
      <c r="BO10"/>
    </row>
    <row r="11" spans="1:67" ht="21.75" customHeight="1" x14ac:dyDescent="0.2">
      <c r="A11" s="90"/>
      <c r="B11" s="70"/>
      <c r="C11" s="68"/>
      <c r="D11" s="89"/>
      <c r="E11" s="69" t="s">
        <v>28</v>
      </c>
      <c r="F11" s="69"/>
      <c r="G11" s="88"/>
      <c r="H11" s="89"/>
      <c r="I11" s="69" t="s">
        <v>28</v>
      </c>
      <c r="J11" s="69"/>
      <c r="K11" s="88"/>
      <c r="L11" s="81"/>
      <c r="M11" s="80"/>
      <c r="N11" s="81">
        <f>IF(Q11+S11+U11&gt;60,P11+R11+T11+ROUNDDOWN((Q11+S11+U11)/60,0),P11+R11+T11)</f>
        <v>0</v>
      </c>
      <c r="O11" s="80">
        <f>(Q11+S11+U11)-ROUNDDOWN((Q11+S11+U11)/60,0)*60</f>
        <v>0</v>
      </c>
      <c r="P11" s="83"/>
      <c r="Q11" s="80"/>
      <c r="R11" s="83"/>
      <c r="S11" s="80"/>
      <c r="T11" s="83"/>
      <c r="U11" s="87"/>
      <c r="V11" s="86">
        <f>IF(Y11+AA11+AC11&gt;60,X11+Z11+AB11+ROUNDDOWN((Y11+AA11+AC11)/60,0),X11+Z11+AB11)</f>
        <v>0</v>
      </c>
      <c r="W11" s="84">
        <f>(Y11+AA11+AC11)-ROUNDDOWN((Y11+AA11+AC11)/60,0)*60</f>
        <v>0</v>
      </c>
      <c r="X11" s="85"/>
      <c r="Y11" s="84"/>
      <c r="Z11" s="85"/>
      <c r="AA11" s="84"/>
      <c r="AB11" s="85"/>
      <c r="AC11" s="84"/>
      <c r="AD11" s="81">
        <f>IF(AG11+AI11+AK11&gt;60,AF11+AH11+AJ11+ROUNDDOWN((AG11+AI11+AK11)/60,0),AF11+AH11+AJ11)</f>
        <v>0</v>
      </c>
      <c r="AE11" s="80">
        <f>(AG11+AI11+AK11)-ROUNDDOWN((AG11+AI11+AK11)/60,0)*60</f>
        <v>0</v>
      </c>
      <c r="AF11" s="83">
        <f>ROUNDDOWN(((P11*60+Q11)-(X11*60+Y11))/60,0)</f>
        <v>0</v>
      </c>
      <c r="AG11" s="80">
        <f>((P11*60+Q11)-(X11*60+Y11))-AF11*60</f>
        <v>0</v>
      </c>
      <c r="AH11" s="83">
        <f>ROUNDDOWN(((R11*60+S11)-(Z11*60+AA11))/60,0)</f>
        <v>0</v>
      </c>
      <c r="AI11" s="80">
        <f>((R11*60+S11)-(Z11*60+AA11))-AH11*60</f>
        <v>0</v>
      </c>
      <c r="AJ11" s="83">
        <f>ROUNDDOWN(((T11*60+U11)-(AB11*60+AC11))/60,0)</f>
        <v>0</v>
      </c>
      <c r="AK11" s="80">
        <f>((T11*60+U11)-(AB11*60+AC11))-AJ11*60</f>
        <v>0</v>
      </c>
      <c r="AL11" s="81">
        <f>IF(AO11+AQ11+AS11&gt;60,AN11+AP11+AR11+ROUNDDOWN((AO11+AQ11+AS11)/60,0),AN11+AP11+AR11)</f>
        <v>0</v>
      </c>
      <c r="AM11" s="80">
        <f>(AO11+AQ11+AS11)-ROUNDDOWN((AO11+AQ11+AS11)/60,0)*60</f>
        <v>0</v>
      </c>
      <c r="AN11" s="83">
        <f>ROUNDDOWN((($P$17*60+$Q$17)-(SUM(X7:X11)*60+SUM(Y7:Y11)))/60,0)</f>
        <v>0</v>
      </c>
      <c r="AO11" s="80">
        <f>(($P$17*60+$Q$17)-(SUM(X7:X11)*60+SUM(Y7:Y11)))-AN11*60</f>
        <v>0</v>
      </c>
      <c r="AP11" s="83">
        <f>ROUNDDOWN((($R$17*60+$S$17)-(SUM(Z7:Z11)*60+SUM(AA7:AA11)))/60,0)</f>
        <v>0</v>
      </c>
      <c r="AQ11" s="80">
        <f>(($R$17*60+$S$17)-(SUM(Z7:Z11)*60+SUM(AA7:AA11)))-AP11*60</f>
        <v>0</v>
      </c>
      <c r="AR11" s="83">
        <f>ROUNDDOWN((($T$17*60+$U$17)-(SUM(AB7:AB11)*60+SUM(AC7:AC11)))/60,0)</f>
        <v>0</v>
      </c>
      <c r="AS11" s="80">
        <f>(($T$17*60+$U$17)-(SUM(AB7:AB11)*60+SUM(AC7:AC11)))-AR11*60</f>
        <v>0</v>
      </c>
      <c r="AT11" s="82"/>
      <c r="AU11" s="82"/>
      <c r="AW11"/>
      <c r="AY11"/>
      <c r="BA11"/>
      <c r="BC11"/>
      <c r="BE11"/>
      <c r="BG11"/>
      <c r="BK11"/>
      <c r="BM11"/>
      <c r="BO11"/>
    </row>
    <row r="12" spans="1:67" ht="21.75" customHeight="1" x14ac:dyDescent="0.2">
      <c r="A12" s="102" t="s">
        <v>35</v>
      </c>
      <c r="B12" s="70"/>
      <c r="C12" s="68"/>
      <c r="D12" s="89"/>
      <c r="E12" s="69" t="s">
        <v>28</v>
      </c>
      <c r="F12" s="69"/>
      <c r="G12" s="88"/>
      <c r="H12" s="89"/>
      <c r="I12" s="69" t="s">
        <v>28</v>
      </c>
      <c r="J12" s="69"/>
      <c r="K12" s="88"/>
      <c r="L12" s="81"/>
      <c r="M12" s="80"/>
      <c r="N12" s="81">
        <f>IF(Q12+S12+U12&gt;60,P12+R12+T12+ROUNDDOWN((Q12+S12+U12)/60,0),P12+R12+T12)</f>
        <v>0</v>
      </c>
      <c r="O12" s="80">
        <f>(Q12+S12+U12)-ROUNDDOWN((Q12+S12+U12)/60,0)*60</f>
        <v>0</v>
      </c>
      <c r="P12" s="83"/>
      <c r="Q12" s="80"/>
      <c r="R12" s="83"/>
      <c r="S12" s="80"/>
      <c r="T12" s="83"/>
      <c r="U12" s="87"/>
      <c r="V12" s="86">
        <f>IF(Y12+AA12+AC12&gt;60,X12+Z12+AB12+ROUNDDOWN((Y12+AA12+AC12)/60,0),X12+Z12+AB12)</f>
        <v>0</v>
      </c>
      <c r="W12" s="84">
        <f>(Y12+AA12+AC12)-ROUNDDOWN((Y12+AA12+AC12)/60,0)*60</f>
        <v>0</v>
      </c>
      <c r="X12" s="85"/>
      <c r="Y12" s="84"/>
      <c r="Z12" s="85"/>
      <c r="AA12" s="84"/>
      <c r="AB12" s="85"/>
      <c r="AC12" s="84"/>
      <c r="AD12" s="81">
        <f>IF(AG12+AI12+AK12&gt;60,AF12+AH12+AJ12+ROUNDDOWN((AG12+AI12+AK12)/60,0),AF12+AH12+AJ12)</f>
        <v>0</v>
      </c>
      <c r="AE12" s="80">
        <f>(AG12+AI12+AK12)-ROUNDDOWN((AG12+AI12+AK12)/60,0)*60</f>
        <v>0</v>
      </c>
      <c r="AF12" s="83">
        <f>ROUNDDOWN(((P12*60+Q12)-(X12*60+Y12))/60,0)</f>
        <v>0</v>
      </c>
      <c r="AG12" s="80">
        <f>((P12*60+Q12)-(X12*60+Y12))-AF12*60</f>
        <v>0</v>
      </c>
      <c r="AH12" s="83">
        <f>ROUNDDOWN(((R12*60+S12)-(Z12*60+AA12))/60,0)</f>
        <v>0</v>
      </c>
      <c r="AI12" s="80">
        <f>((R12*60+S12)-(Z12*60+AA12))-AH12*60</f>
        <v>0</v>
      </c>
      <c r="AJ12" s="83">
        <f>ROUNDDOWN(((T12*60+U12)-(AB12*60+AC12))/60,0)</f>
        <v>0</v>
      </c>
      <c r="AK12" s="80">
        <f>((T12*60+U12)-(AB12*60+AC12))-AJ12*60</f>
        <v>0</v>
      </c>
      <c r="AL12" s="73" t="s">
        <v>34</v>
      </c>
      <c r="AM12" s="72"/>
      <c r="AN12" s="72"/>
      <c r="AO12" s="72"/>
      <c r="AP12" s="72"/>
      <c r="AQ12" s="72"/>
      <c r="AR12" s="72"/>
      <c r="AS12" s="71"/>
      <c r="AT12" s="99"/>
      <c r="AU12" s="99"/>
      <c r="AW12"/>
      <c r="AY12"/>
      <c r="BA12"/>
      <c r="BC12"/>
      <c r="BE12"/>
      <c r="BG12"/>
      <c r="BK12"/>
      <c r="BM12"/>
      <c r="BO12"/>
    </row>
    <row r="13" spans="1:67" ht="21.75" customHeight="1" x14ac:dyDescent="0.2">
      <c r="A13" s="94"/>
      <c r="B13" s="70"/>
      <c r="C13" s="68"/>
      <c r="D13" s="89"/>
      <c r="E13" s="69" t="s">
        <v>28</v>
      </c>
      <c r="F13" s="69"/>
      <c r="G13" s="88"/>
      <c r="H13" s="89"/>
      <c r="I13" s="69" t="s">
        <v>28</v>
      </c>
      <c r="J13" s="69"/>
      <c r="K13" s="88"/>
      <c r="L13" s="81"/>
      <c r="M13" s="80"/>
      <c r="N13" s="81">
        <f>IF(Q13+S13+U13&gt;60,P13+R13+T13+ROUNDDOWN((Q13+S13+U13)/60,0),P13+R13+T13)</f>
        <v>0</v>
      </c>
      <c r="O13" s="80">
        <f>(Q13+S13+U13)-ROUNDDOWN((Q13+S13+U13)/60,0)*60</f>
        <v>0</v>
      </c>
      <c r="P13" s="83"/>
      <c r="Q13" s="80"/>
      <c r="R13" s="83"/>
      <c r="S13" s="80"/>
      <c r="T13" s="83"/>
      <c r="U13" s="87"/>
      <c r="V13" s="86">
        <f>IF(Y13+AA13+AC13&gt;60,X13+Z13+AB13+ROUNDDOWN((Y13+AA13+AC13)/60,0),X13+Z13+AB13)</f>
        <v>0</v>
      </c>
      <c r="W13" s="84">
        <f>(Y13+AA13+AC13)-ROUNDDOWN((Y13+AA13+AC13)/60,0)*60</f>
        <v>0</v>
      </c>
      <c r="X13" s="85"/>
      <c r="Y13" s="84"/>
      <c r="Z13" s="85"/>
      <c r="AA13" s="84"/>
      <c r="AB13" s="85"/>
      <c r="AC13" s="84"/>
      <c r="AD13" s="81">
        <f>IF(AG13+AI13+AK13&gt;60,AF13+AH13+AJ13+ROUNDDOWN((AG13+AI13+AK13)/60,0),AF13+AH13+AJ13)</f>
        <v>0</v>
      </c>
      <c r="AE13" s="80">
        <f>(AG13+AI13+AK13)-ROUNDDOWN((AG13+AI13+AK13)/60,0)*60</f>
        <v>0</v>
      </c>
      <c r="AF13" s="83">
        <f>ROUNDDOWN(((P13*60+Q13)-(X13*60+Y13))/60,0)</f>
        <v>0</v>
      </c>
      <c r="AG13" s="80">
        <f>((P13*60+Q13)-(X13*60+Y13))-AF13*60</f>
        <v>0</v>
      </c>
      <c r="AH13" s="83">
        <f>ROUNDDOWN(((R13*60+S13)-(Z13*60+AA13))/60,0)</f>
        <v>0</v>
      </c>
      <c r="AI13" s="80">
        <f>((R13*60+S13)-(Z13*60+AA13))-AH13*60</f>
        <v>0</v>
      </c>
      <c r="AJ13" s="83">
        <f>ROUNDDOWN(((T13*60+U13)-(AB13*60+AC13))/60,0)</f>
        <v>0</v>
      </c>
      <c r="AK13" s="80">
        <f>((T13*60+U13)-(AB13*60+AC13))-AJ13*60</f>
        <v>0</v>
      </c>
      <c r="AL13" s="101"/>
      <c r="AM13" s="100"/>
      <c r="AN13" s="65"/>
      <c r="AO13" s="65"/>
      <c r="AP13" s="65"/>
      <c r="AQ13" s="65"/>
      <c r="AR13" s="65"/>
      <c r="AS13" s="64"/>
      <c r="AT13" s="99"/>
      <c r="AU13" s="99"/>
      <c r="AW13"/>
      <c r="AY13"/>
      <c r="BA13"/>
      <c r="BC13"/>
      <c r="BE13"/>
      <c r="BG13"/>
      <c r="BK13"/>
      <c r="BM13"/>
      <c r="BO13"/>
    </row>
    <row r="14" spans="1:67" ht="21.75" customHeight="1" x14ac:dyDescent="0.2">
      <c r="A14" s="94"/>
      <c r="B14" s="70"/>
      <c r="C14" s="68"/>
      <c r="D14" s="89"/>
      <c r="E14" s="69" t="s">
        <v>28</v>
      </c>
      <c r="F14" s="69"/>
      <c r="G14" s="88"/>
      <c r="H14" s="89"/>
      <c r="I14" s="69" t="s">
        <v>28</v>
      </c>
      <c r="J14" s="69"/>
      <c r="K14" s="88"/>
      <c r="L14" s="81"/>
      <c r="M14" s="80"/>
      <c r="N14" s="81">
        <f>IF(Q14+S14+U14&gt;60,P14+R14+T14+ROUNDDOWN((Q14+S14+U14)/60,0),P14+R14+T14)</f>
        <v>0</v>
      </c>
      <c r="O14" s="80">
        <f>(Q14+S14+U14)-ROUNDDOWN((Q14+S14+U14)/60,0)*60</f>
        <v>0</v>
      </c>
      <c r="P14" s="83"/>
      <c r="Q14" s="80"/>
      <c r="R14" s="83"/>
      <c r="S14" s="80"/>
      <c r="T14" s="83"/>
      <c r="U14" s="87"/>
      <c r="V14" s="86">
        <f>IF(Y14+AA14+AC14&gt;60,X14+Z14+AB14+ROUNDDOWN((Y14+AA14+AC14)/60,0),X14+Z14+AB14)</f>
        <v>0</v>
      </c>
      <c r="W14" s="84">
        <f>(Y14+AA14+AC14)-ROUNDDOWN((Y14+AA14+AC14)/60,0)*60</f>
        <v>0</v>
      </c>
      <c r="X14" s="85"/>
      <c r="Y14" s="84"/>
      <c r="Z14" s="85"/>
      <c r="AA14" s="84"/>
      <c r="AB14" s="85"/>
      <c r="AC14" s="84"/>
      <c r="AD14" s="81">
        <f>IF(AG14+AI14+AK14&gt;60,AF14+AH14+AJ14+ROUNDDOWN((AG14+AI14+AK14)/60,0),AF14+AH14+AJ14)</f>
        <v>0</v>
      </c>
      <c r="AE14" s="80">
        <f>(AG14+AI14+AK14)-ROUNDDOWN((AG14+AI14+AK14)/60,0)*60</f>
        <v>0</v>
      </c>
      <c r="AF14" s="83">
        <f>ROUNDDOWN(((P14*60+Q14)-(X14*60+Y14))/60,0)</f>
        <v>0</v>
      </c>
      <c r="AG14" s="80">
        <f>((P14*60+Q14)-(X14*60+Y14))-AF14*60</f>
        <v>0</v>
      </c>
      <c r="AH14" s="83">
        <f>ROUNDDOWN(((R14*60+S14)-(Z14*60+AA14))/60,0)</f>
        <v>0</v>
      </c>
      <c r="AI14" s="80">
        <f>((R14*60+S14)-(Z14*60+AA14))-AH14*60</f>
        <v>0</v>
      </c>
      <c r="AJ14" s="83">
        <f>ROUNDDOWN(((T14*60+U14)-(AB14*60+AC14))/60,0)</f>
        <v>0</v>
      </c>
      <c r="AK14" s="80">
        <f>((T14*60+U14)-(AB14*60+AC14))-AJ14*60</f>
        <v>0</v>
      </c>
      <c r="AL14" s="98"/>
      <c r="AM14" s="97"/>
      <c r="AN14" s="96" t="s">
        <v>33</v>
      </c>
      <c r="AO14" s="95"/>
      <c r="AP14" s="96" t="s">
        <v>32</v>
      </c>
      <c r="AQ14" s="95"/>
      <c r="AR14" s="96" t="s">
        <v>31</v>
      </c>
      <c r="AS14" s="95"/>
      <c r="AT14" s="77"/>
      <c r="AU14" s="77"/>
      <c r="AW14"/>
      <c r="AY14"/>
      <c r="BA14"/>
      <c r="BC14"/>
      <c r="BE14"/>
      <c r="BG14"/>
      <c r="BK14"/>
      <c r="BM14"/>
      <c r="BO14"/>
    </row>
    <row r="15" spans="1:67" ht="21.75" customHeight="1" x14ac:dyDescent="0.2">
      <c r="A15" s="94"/>
      <c r="B15" s="70"/>
      <c r="C15" s="68"/>
      <c r="D15" s="89"/>
      <c r="E15" s="69" t="s">
        <v>28</v>
      </c>
      <c r="F15" s="69"/>
      <c r="G15" s="88"/>
      <c r="H15" s="89"/>
      <c r="I15" s="69" t="s">
        <v>28</v>
      </c>
      <c r="J15" s="69"/>
      <c r="K15" s="88"/>
      <c r="L15" s="81"/>
      <c r="M15" s="80"/>
      <c r="N15" s="81">
        <f>IF(Q15+S15+U15&gt;60,P15+R15+T15+ROUNDDOWN((Q15+S15+U15)/60,0),P15+R15+T15)</f>
        <v>0</v>
      </c>
      <c r="O15" s="80">
        <f>(Q15+S15+U15)-ROUNDDOWN((Q15+S15+U15)/60,0)*60</f>
        <v>0</v>
      </c>
      <c r="P15" s="83"/>
      <c r="Q15" s="80"/>
      <c r="R15" s="83"/>
      <c r="S15" s="80"/>
      <c r="T15" s="83"/>
      <c r="U15" s="87"/>
      <c r="V15" s="86">
        <f>IF(Y15+AA15+AC15&gt;60,X15+Z15+AB15+ROUNDDOWN((Y15+AA15+AC15)/60,0),X15+Z15+AB15)</f>
        <v>0</v>
      </c>
      <c r="W15" s="84">
        <f>(Y15+AA15+AC15)-ROUNDDOWN((Y15+AA15+AC15)/60,0)*60</f>
        <v>0</v>
      </c>
      <c r="X15" s="85"/>
      <c r="Y15" s="84"/>
      <c r="Z15" s="85"/>
      <c r="AA15" s="84"/>
      <c r="AB15" s="85"/>
      <c r="AC15" s="84"/>
      <c r="AD15" s="81">
        <f>IF(AG15+AI15+AK15&gt;60,AF15+AH15+AJ15+ROUNDDOWN((AG15+AI15+AK15)/60,0),AF15+AH15+AJ15)</f>
        <v>0</v>
      </c>
      <c r="AE15" s="80">
        <f>(AG15+AI15+AK15)-ROUNDDOWN((AG15+AI15+AK15)/60,0)*60</f>
        <v>0</v>
      </c>
      <c r="AF15" s="83">
        <f>ROUNDDOWN(((P15*60+Q15)-(X15*60+Y15))/60,0)</f>
        <v>0</v>
      </c>
      <c r="AG15" s="80">
        <f>((P15*60+Q15)-(X15*60+Y15))-AF15*60</f>
        <v>0</v>
      </c>
      <c r="AH15" s="83">
        <f>ROUNDDOWN(((R15*60+S15)-(Z15*60+AA15))/60,0)</f>
        <v>0</v>
      </c>
      <c r="AI15" s="80">
        <f>((R15*60+S15)-(Z15*60+AA15))-AH15*60</f>
        <v>0</v>
      </c>
      <c r="AJ15" s="83">
        <f>ROUNDDOWN(((T15*60+U15)-(AB15*60+AC15))/60,0)</f>
        <v>0</v>
      </c>
      <c r="AK15" s="80">
        <f>((T15*60+U15)-(AB15*60+AC15))-AJ15*60</f>
        <v>0</v>
      </c>
      <c r="AL15" s="93" t="s">
        <v>30</v>
      </c>
      <c r="AM15" s="92" t="s">
        <v>29</v>
      </c>
      <c r="AN15" s="93" t="s">
        <v>30</v>
      </c>
      <c r="AO15" s="92" t="s">
        <v>29</v>
      </c>
      <c r="AP15" s="93" t="s">
        <v>30</v>
      </c>
      <c r="AQ15" s="92" t="s">
        <v>29</v>
      </c>
      <c r="AR15" s="93" t="s">
        <v>30</v>
      </c>
      <c r="AS15" s="92" t="s">
        <v>29</v>
      </c>
      <c r="AT15" s="91"/>
      <c r="AU15" s="91"/>
      <c r="AW15"/>
      <c r="AY15"/>
      <c r="BA15"/>
      <c r="BC15"/>
      <c r="BE15"/>
      <c r="BG15"/>
      <c r="BK15"/>
      <c r="BM15"/>
      <c r="BO15"/>
    </row>
    <row r="16" spans="1:67" ht="21.75" customHeight="1" x14ac:dyDescent="0.2">
      <c r="A16" s="90"/>
      <c r="B16" s="70"/>
      <c r="C16" s="68"/>
      <c r="D16" s="89"/>
      <c r="E16" s="69" t="s">
        <v>28</v>
      </c>
      <c r="F16" s="69"/>
      <c r="G16" s="88"/>
      <c r="H16" s="89"/>
      <c r="I16" s="69" t="s">
        <v>28</v>
      </c>
      <c r="J16" s="69"/>
      <c r="K16" s="88"/>
      <c r="L16" s="81"/>
      <c r="M16" s="80"/>
      <c r="N16" s="81">
        <f>IF(Q16+S16+U16&gt;60,P16+R16+T16+ROUNDDOWN((Q16+S16+U16)/60,0),P16+R16+T16)</f>
        <v>0</v>
      </c>
      <c r="O16" s="80">
        <f>(Q16+S16+U16)-ROUNDDOWN((Q16+S16+U16)/60,0)*60</f>
        <v>0</v>
      </c>
      <c r="P16" s="83"/>
      <c r="Q16" s="80"/>
      <c r="R16" s="83"/>
      <c r="S16" s="80"/>
      <c r="T16" s="83"/>
      <c r="U16" s="87"/>
      <c r="V16" s="86">
        <f>IF(Y16+AA16+AC16&gt;60,X16+Z16+AB16+ROUNDDOWN((Y16+AA16+AC16)/60,0),X16+Z16+AB16)</f>
        <v>0</v>
      </c>
      <c r="W16" s="84">
        <f>(Y16+AA16+AC16)-ROUNDDOWN((Y16+AA16+AC16)/60,0)*60</f>
        <v>0</v>
      </c>
      <c r="X16" s="85"/>
      <c r="Y16" s="84"/>
      <c r="Z16" s="85"/>
      <c r="AA16" s="84"/>
      <c r="AB16" s="85"/>
      <c r="AC16" s="84"/>
      <c r="AD16" s="81">
        <f>IF(AG16+AI16+AK16&gt;60,AF16+AH16+AJ16+ROUNDDOWN((AG16+AI16+AK16)/60,0),AF16+AH16+AJ16)</f>
        <v>0</v>
      </c>
      <c r="AE16" s="80">
        <f>(AG16+AI16+AK16)-ROUNDDOWN((AG16+AI16+AK16)/60,0)*60</f>
        <v>0</v>
      </c>
      <c r="AF16" s="83">
        <f>ROUNDDOWN(((P16*60+Q16)-(X16*60+Y16))/60,0)</f>
        <v>0</v>
      </c>
      <c r="AG16" s="80">
        <f>((P16*60+Q16)-(X16*60+Y16))-AF16*60</f>
        <v>0</v>
      </c>
      <c r="AH16" s="83">
        <f>ROUNDDOWN(((R16*60+S16)-(Z16*60+AA16))/60,0)</f>
        <v>0</v>
      </c>
      <c r="AI16" s="80">
        <f>((R16*60+S16)-(Z16*60+AA16))-AH16*60</f>
        <v>0</v>
      </c>
      <c r="AJ16" s="83">
        <f>ROUNDDOWN(((T16*60+U16)-(AB16*60+AC16))/60,0)</f>
        <v>0</v>
      </c>
      <c r="AK16" s="80">
        <f>((T16*60+U16)-(AB16*60+AC16))-AJ16*60</f>
        <v>0</v>
      </c>
      <c r="AL16" s="81">
        <f>IF(AO16+AQ16+AS16&gt;60,AN16+AP16+AR16+ROUNDDOWN((AO16+AQ16+AS16)/60,0),AN16+AP16+AR16)</f>
        <v>0</v>
      </c>
      <c r="AM16" s="80">
        <f>(AO16+AQ16+AS16)-ROUNDDOWN((AO16+AQ16+AS16)/60,0)*60</f>
        <v>0</v>
      </c>
      <c r="AN16" s="83">
        <f>ROUNDDOWN((($P$17*60+$Q$17)-(SUM(X7:X16)*60+SUM(Y7:Y16)))/60,0)</f>
        <v>0</v>
      </c>
      <c r="AO16" s="80">
        <f>(($P$17*60+$Q$17)-(SUM(X7:X16)*60+SUM(Y7:Y16)))-AN16*60</f>
        <v>0</v>
      </c>
      <c r="AP16" s="83">
        <f>ROUNDDOWN((($R$17*60+$S$17)-(SUM(Z7:Z16)*60+SUM(AA7:AA16)))/60,0)</f>
        <v>0</v>
      </c>
      <c r="AQ16" s="80">
        <f>(($R$17*60+$S$17)-(SUM(Z7:Z16)*60+SUM(AA7:AA16)))-AP16*60</f>
        <v>0</v>
      </c>
      <c r="AR16" s="83">
        <f>ROUNDDOWN((($T$17*60+$U$17)-(SUM(AB7:AB16)*60+SUM(AC7:AC16)))/60,0)</f>
        <v>0</v>
      </c>
      <c r="AS16" s="80">
        <f>(($T$17*60+$U$17)-(SUM(AB7:AB16)*60+SUM(AC7:AC16)))-AR16*60</f>
        <v>0</v>
      </c>
      <c r="AT16" s="82"/>
      <c r="AU16" s="82"/>
      <c r="AW16"/>
      <c r="AY16"/>
      <c r="BA16"/>
      <c r="BC16"/>
      <c r="BE16"/>
      <c r="BG16"/>
      <c r="BK16"/>
      <c r="BM16"/>
      <c r="BO16"/>
    </row>
    <row r="17" spans="1:67" ht="21.75" customHeight="1" x14ac:dyDescent="0.2">
      <c r="A17" s="70" t="s">
        <v>0</v>
      </c>
      <c r="B17" s="69"/>
      <c r="C17" s="69"/>
      <c r="D17" s="69"/>
      <c r="E17" s="69"/>
      <c r="F17" s="69"/>
      <c r="G17" s="69"/>
      <c r="H17" s="69"/>
      <c r="I17" s="69"/>
      <c r="J17" s="69"/>
      <c r="K17" s="68"/>
      <c r="L17" s="81">
        <f>SUM(L7:L16)+ROUNDDOWN(SUM(M7:M16)/60,0)</f>
        <v>0</v>
      </c>
      <c r="M17" s="80">
        <f>MOD(SUM(M7:M16),60)</f>
        <v>0</v>
      </c>
      <c r="N17" s="81">
        <f>SUM(N7:N16)+ROUNDDOWN(SUM(O7:O16)/60,0)</f>
        <v>0</v>
      </c>
      <c r="O17" s="80">
        <f>MOD(SUM(O7:O16),60)</f>
        <v>0</v>
      </c>
      <c r="P17" s="81">
        <f>SUM(P7:P16)+ROUNDDOWN(SUM(Q7:Q16)/60,0)</f>
        <v>0</v>
      </c>
      <c r="Q17" s="80">
        <f>MOD(SUM(Q7:Q16),60)</f>
        <v>0</v>
      </c>
      <c r="R17" s="81">
        <f>SUM(R7:R16)+ROUNDDOWN(SUM(S7:S16)/60,0)</f>
        <v>0</v>
      </c>
      <c r="S17" s="80">
        <f>MOD(SUM(S7:S16),60)</f>
        <v>0</v>
      </c>
      <c r="T17" s="81">
        <f>SUM(T7:T16)+ROUNDDOWN(SUM(U7:U16)/60,0)</f>
        <v>0</v>
      </c>
      <c r="U17" s="80">
        <f>MOD(SUM(U7:U16),60)</f>
        <v>0</v>
      </c>
      <c r="V17" s="81">
        <f>SUM(V7:V16)+ROUNDDOWN(SUM(W7:W16)/60,0)</f>
        <v>0</v>
      </c>
      <c r="W17" s="80">
        <f>MOD(SUM(W7:W16),60)</f>
        <v>0</v>
      </c>
      <c r="X17" s="81">
        <f>SUM(X7:X16)+ROUNDDOWN(SUM(Y7:Y16)/60,0)</f>
        <v>0</v>
      </c>
      <c r="Y17" s="80">
        <f>MOD(SUM(Y7:Y16),60)</f>
        <v>0</v>
      </c>
      <c r="Z17" s="81">
        <f>SUM(Z7:Z16)+ROUNDDOWN(SUM(AA7:AA16)/60,0)</f>
        <v>0</v>
      </c>
      <c r="AA17" s="80">
        <f>MOD(SUM(AA7:AA16),60)</f>
        <v>0</v>
      </c>
      <c r="AB17" s="81">
        <f>SUM(AB7:AB16)+ROUNDDOWN(SUM(AC7:AC16)/60,0)</f>
        <v>0</v>
      </c>
      <c r="AC17" s="80">
        <f>MOD(SUM(AC7:AC16),60)</f>
        <v>0</v>
      </c>
      <c r="AD17" s="81">
        <f>SUM(AD7:AD16)+ROUNDDOWN(SUM(AE7:AE16)/60,0)</f>
        <v>0</v>
      </c>
      <c r="AE17" s="80">
        <f>MOD(SUM(AE7:AE16),60)</f>
        <v>0</v>
      </c>
      <c r="AF17" s="81">
        <f>SUM(AF7:AF16)+ROUNDDOWN(SUM(AG7:AG16)/60,0)</f>
        <v>0</v>
      </c>
      <c r="AG17" s="80">
        <f>MOD(SUM(AG7:AG16),60)</f>
        <v>0</v>
      </c>
      <c r="AH17" s="81">
        <f>SUM(AH7:AH16)+ROUNDDOWN(SUM(AI7:AI16)/60,0)</f>
        <v>0</v>
      </c>
      <c r="AI17" s="80">
        <f>MOD(SUM(AI7:AI16),60)</f>
        <v>0</v>
      </c>
      <c r="AJ17" s="81">
        <f>SUM(AJ7:AJ16)+ROUNDDOWN(SUM(AK7:AK16)/60,0)</f>
        <v>0</v>
      </c>
      <c r="AK17" s="80">
        <f>MOD(SUM(AK7:AK16),60)</f>
        <v>0</v>
      </c>
      <c r="AL17" s="79"/>
      <c r="AM17" s="78"/>
      <c r="AN17" s="78"/>
      <c r="AO17" s="78"/>
      <c r="AP17" s="78"/>
      <c r="AQ17" s="78"/>
      <c r="AR17" s="78"/>
      <c r="AS17" s="78"/>
      <c r="AT17" s="77"/>
      <c r="AU17" s="77"/>
      <c r="AW17"/>
      <c r="AY17"/>
      <c r="BA17"/>
      <c r="BC17"/>
      <c r="BE17"/>
      <c r="BG17"/>
      <c r="BK17"/>
      <c r="BM17"/>
      <c r="BO17"/>
    </row>
    <row r="20" spans="1:67" ht="21.75" customHeight="1" x14ac:dyDescent="0.2">
      <c r="A20" s="76" t="s">
        <v>27</v>
      </c>
    </row>
    <row r="21" spans="1:67" ht="21.75" customHeight="1" x14ac:dyDescent="0.2">
      <c r="A21" s="75" t="s">
        <v>26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 t="s">
        <v>25</v>
      </c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5"/>
      <c r="BA21" s="75"/>
      <c r="BB21" s="75"/>
      <c r="BC21" s="75"/>
      <c r="BD21" s="75"/>
      <c r="BE21" s="75"/>
      <c r="BF21" s="75"/>
      <c r="BG21" s="75"/>
      <c r="BH21" s="75"/>
      <c r="BI21" s="75"/>
      <c r="BJ21" s="75"/>
      <c r="BK21" s="75"/>
    </row>
    <row r="22" spans="1:67" ht="21.75" customHeight="1" x14ac:dyDescent="0.2">
      <c r="A22" s="74"/>
      <c r="B22" s="73" t="s">
        <v>24</v>
      </c>
      <c r="C22" s="72"/>
      <c r="D22" s="72"/>
      <c r="E22" s="72"/>
      <c r="F22" s="71"/>
      <c r="G22" s="22" t="s">
        <v>13</v>
      </c>
      <c r="H22" s="22"/>
      <c r="I22" s="22"/>
      <c r="J22" s="22"/>
      <c r="K22" s="22"/>
      <c r="L22" s="22" t="s">
        <v>23</v>
      </c>
      <c r="M22" s="22"/>
      <c r="N22" s="22"/>
      <c r="O22" s="22" t="s">
        <v>22</v>
      </c>
      <c r="P22" s="22"/>
      <c r="Q22" s="22"/>
      <c r="R22" s="22"/>
      <c r="S22" s="22" t="s">
        <v>21</v>
      </c>
      <c r="T22" s="22"/>
      <c r="U22" s="22"/>
      <c r="V22" s="22"/>
      <c r="W22" s="22"/>
      <c r="X22" s="22" t="s">
        <v>20</v>
      </c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 t="s">
        <v>19</v>
      </c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70" t="s">
        <v>18</v>
      </c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8"/>
    </row>
    <row r="23" spans="1:67" ht="52.5" customHeight="1" x14ac:dyDescent="0.2">
      <c r="A23" s="67"/>
      <c r="B23" s="66"/>
      <c r="C23" s="65"/>
      <c r="D23" s="65"/>
      <c r="E23" s="65"/>
      <c r="F23" s="64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 t="s">
        <v>13</v>
      </c>
      <c r="Y23" s="22"/>
      <c r="Z23" s="22"/>
      <c r="AA23" s="63" t="s">
        <v>15</v>
      </c>
      <c r="AB23" s="63"/>
      <c r="AC23" s="63"/>
      <c r="AD23" s="63" t="s">
        <v>17</v>
      </c>
      <c r="AE23" s="63"/>
      <c r="AF23" s="63"/>
      <c r="AG23" s="22" t="s">
        <v>16</v>
      </c>
      <c r="AH23" s="22"/>
      <c r="AI23" s="22"/>
      <c r="AJ23" s="22"/>
      <c r="AK23" s="22" t="s">
        <v>13</v>
      </c>
      <c r="AL23" s="22"/>
      <c r="AM23" s="22"/>
      <c r="AN23" s="63" t="s">
        <v>15</v>
      </c>
      <c r="AO23" s="63"/>
      <c r="AP23" s="63"/>
      <c r="AQ23" s="63" t="s">
        <v>14</v>
      </c>
      <c r="AR23" s="63"/>
      <c r="AS23" s="63"/>
      <c r="AT23" s="22" t="s">
        <v>10</v>
      </c>
      <c r="AU23" s="22"/>
      <c r="AV23" s="22"/>
      <c r="AW23" s="22"/>
      <c r="AX23" s="22" t="s">
        <v>13</v>
      </c>
      <c r="AY23" s="22"/>
      <c r="AZ23" s="22"/>
      <c r="BA23" s="22"/>
      <c r="BB23" s="22"/>
      <c r="BC23" s="63" t="s">
        <v>12</v>
      </c>
      <c r="BD23" s="63"/>
      <c r="BE23" s="63"/>
      <c r="BF23" s="63" t="s">
        <v>11</v>
      </c>
      <c r="BG23" s="63"/>
      <c r="BH23" s="22" t="s">
        <v>10</v>
      </c>
      <c r="BI23" s="22"/>
      <c r="BJ23" s="22"/>
      <c r="BK23" s="22"/>
    </row>
    <row r="24" spans="1:67" ht="21.75" customHeight="1" x14ac:dyDescent="0.2">
      <c r="A24" s="31">
        <v>1</v>
      </c>
      <c r="B24" s="62"/>
      <c r="C24" s="61"/>
      <c r="D24" s="61"/>
      <c r="E24" s="61"/>
      <c r="F24" s="60"/>
      <c r="G24" s="22" t="s">
        <v>8</v>
      </c>
      <c r="H24" s="22"/>
      <c r="I24" s="22"/>
      <c r="J24" s="22"/>
      <c r="K24" s="22"/>
      <c r="L24" s="27">
        <f>ROUND(B24*0.25,0)</f>
        <v>0</v>
      </c>
      <c r="M24" s="27"/>
      <c r="N24" s="27"/>
      <c r="O24" s="22"/>
      <c r="P24" s="22"/>
      <c r="Q24" s="22"/>
      <c r="R24" s="22"/>
      <c r="S24" s="26">
        <f>L24*O24</f>
        <v>0</v>
      </c>
      <c r="T24" s="26"/>
      <c r="U24" s="26"/>
      <c r="V24" s="26"/>
      <c r="W24" s="26"/>
      <c r="X24" s="22" t="s">
        <v>9</v>
      </c>
      <c r="Y24" s="22"/>
      <c r="Z24" s="22"/>
      <c r="AA24" s="53"/>
      <c r="AB24" s="53"/>
      <c r="AC24" s="53"/>
      <c r="AD24" s="56">
        <f>AA24/0.15*B24*0.15</f>
        <v>0</v>
      </c>
      <c r="AE24" s="55"/>
      <c r="AF24" s="54"/>
      <c r="AG24" s="18"/>
      <c r="AH24" s="18"/>
      <c r="AI24" s="18"/>
      <c r="AJ24" s="18"/>
      <c r="AK24" s="22" t="s">
        <v>9</v>
      </c>
      <c r="AL24" s="22"/>
      <c r="AM24" s="22"/>
      <c r="AN24" s="48"/>
      <c r="AO24" s="48"/>
      <c r="AP24" s="48"/>
      <c r="AQ24" s="51">
        <f>AN24/0.15*B24*0.15</f>
        <v>0</v>
      </c>
      <c r="AR24" s="50"/>
      <c r="AS24" s="49"/>
      <c r="AT24" s="59"/>
      <c r="AU24" s="58"/>
      <c r="AV24" s="58"/>
      <c r="AW24" s="57"/>
      <c r="AX24" s="22" t="s">
        <v>9</v>
      </c>
      <c r="AY24" s="22"/>
      <c r="AZ24" s="22"/>
      <c r="BA24" s="22"/>
      <c r="BB24" s="22"/>
      <c r="BC24" s="48"/>
      <c r="BD24" s="48"/>
      <c r="BE24" s="48"/>
      <c r="BF24" s="47">
        <f>BC24/0.15*B24*0.15</f>
        <v>0</v>
      </c>
      <c r="BG24" s="47"/>
      <c r="BH24" s="18"/>
      <c r="BI24" s="18"/>
      <c r="BJ24" s="18"/>
      <c r="BK24" s="18"/>
    </row>
    <row r="25" spans="1:67" ht="21.75" customHeight="1" x14ac:dyDescent="0.2">
      <c r="A25" s="31"/>
      <c r="B25" s="46"/>
      <c r="C25" s="45"/>
      <c r="D25" s="45"/>
      <c r="E25" s="45"/>
      <c r="F25" s="44"/>
      <c r="G25" s="22" t="s">
        <v>6</v>
      </c>
      <c r="H25" s="22"/>
      <c r="I25" s="22"/>
      <c r="J25" s="22"/>
      <c r="K25" s="22"/>
      <c r="L25" s="27">
        <f>ROUND(B24*0.5,0)</f>
        <v>0</v>
      </c>
      <c r="M25" s="27"/>
      <c r="N25" s="27"/>
      <c r="O25" s="22"/>
      <c r="P25" s="22"/>
      <c r="Q25" s="22"/>
      <c r="R25" s="22"/>
      <c r="S25" s="26">
        <f>L25*O25</f>
        <v>0</v>
      </c>
      <c r="T25" s="26"/>
      <c r="U25" s="26"/>
      <c r="V25" s="26"/>
      <c r="W25" s="26"/>
      <c r="X25" s="22" t="s">
        <v>8</v>
      </c>
      <c r="Y25" s="22"/>
      <c r="Z25" s="22"/>
      <c r="AA25" s="53"/>
      <c r="AB25" s="53"/>
      <c r="AC25" s="53"/>
      <c r="AD25" s="56">
        <f>AA25/0.25*B24*0.25</f>
        <v>0</v>
      </c>
      <c r="AE25" s="55"/>
      <c r="AF25" s="54"/>
      <c r="AG25" s="18"/>
      <c r="AH25" s="18"/>
      <c r="AI25" s="18"/>
      <c r="AJ25" s="18"/>
      <c r="AK25" s="22" t="s">
        <v>8</v>
      </c>
      <c r="AL25" s="22"/>
      <c r="AM25" s="22"/>
      <c r="AN25" s="48"/>
      <c r="AO25" s="48"/>
      <c r="AP25" s="48"/>
      <c r="AQ25" s="51">
        <f>AN25/0.25*B24*0.25</f>
        <v>0</v>
      </c>
      <c r="AR25" s="50"/>
      <c r="AS25" s="49"/>
      <c r="AT25" s="34"/>
      <c r="AU25" s="33"/>
      <c r="AV25" s="33"/>
      <c r="AW25" s="32"/>
      <c r="AX25" s="22" t="s">
        <v>8</v>
      </c>
      <c r="AY25" s="22"/>
      <c r="AZ25" s="22"/>
      <c r="BA25" s="22"/>
      <c r="BB25" s="22"/>
      <c r="BC25" s="48"/>
      <c r="BD25" s="48"/>
      <c r="BE25" s="48"/>
      <c r="BF25" s="47">
        <f>BC25/0.25*B24*0.25</f>
        <v>0</v>
      </c>
      <c r="BG25" s="47"/>
      <c r="BH25" s="18"/>
      <c r="BI25" s="18"/>
      <c r="BJ25" s="18"/>
      <c r="BK25" s="18"/>
    </row>
    <row r="26" spans="1:67" ht="21.75" customHeight="1" x14ac:dyDescent="0.2">
      <c r="A26" s="31"/>
      <c r="B26" s="46"/>
      <c r="C26" s="45"/>
      <c r="D26" s="45"/>
      <c r="E26" s="45"/>
      <c r="F26" s="44"/>
      <c r="G26" s="22" t="s">
        <v>7</v>
      </c>
      <c r="H26" s="22"/>
      <c r="I26" s="22"/>
      <c r="J26" s="22"/>
      <c r="K26" s="22"/>
      <c r="L26" s="27">
        <f>ROUND(B24*1,0)</f>
        <v>0</v>
      </c>
      <c r="M26" s="27"/>
      <c r="N26" s="27"/>
      <c r="O26" s="22"/>
      <c r="P26" s="22"/>
      <c r="Q26" s="22"/>
      <c r="R26" s="22"/>
      <c r="S26" s="26">
        <f>L26*O26</f>
        <v>0</v>
      </c>
      <c r="T26" s="26"/>
      <c r="U26" s="26"/>
      <c r="V26" s="26"/>
      <c r="W26" s="26"/>
      <c r="X26" s="22" t="s">
        <v>6</v>
      </c>
      <c r="Y26" s="22"/>
      <c r="Z26" s="22"/>
      <c r="AA26" s="53"/>
      <c r="AB26" s="53"/>
      <c r="AC26" s="53"/>
      <c r="AD26" s="52">
        <f>AA26/0.5*B24*0.5</f>
        <v>0</v>
      </c>
      <c r="AE26" s="52"/>
      <c r="AF26" s="52"/>
      <c r="AG26" s="18"/>
      <c r="AH26" s="18"/>
      <c r="AI26" s="18"/>
      <c r="AJ26" s="18"/>
      <c r="AK26" s="22" t="s">
        <v>6</v>
      </c>
      <c r="AL26" s="22"/>
      <c r="AM26" s="22"/>
      <c r="AN26" s="48"/>
      <c r="AO26" s="48"/>
      <c r="AP26" s="48"/>
      <c r="AQ26" s="51">
        <f>AN26/0.5*B24*0.5</f>
        <v>0</v>
      </c>
      <c r="AR26" s="50"/>
      <c r="AS26" s="49"/>
      <c r="AT26" s="34"/>
      <c r="AU26" s="33"/>
      <c r="AV26" s="33"/>
      <c r="AW26" s="32"/>
      <c r="AX26" s="22" t="s">
        <v>6</v>
      </c>
      <c r="AY26" s="22"/>
      <c r="AZ26" s="22"/>
      <c r="BA26" s="22"/>
      <c r="BB26" s="22"/>
      <c r="BC26" s="48"/>
      <c r="BD26" s="48"/>
      <c r="BE26" s="48"/>
      <c r="BF26" s="47">
        <f>BC26/0.5*B24*0.5</f>
        <v>0</v>
      </c>
      <c r="BG26" s="47"/>
      <c r="BH26" s="18"/>
      <c r="BI26" s="18"/>
      <c r="BJ26" s="18"/>
      <c r="BK26" s="18"/>
    </row>
    <row r="27" spans="1:67" ht="21.75" customHeight="1" x14ac:dyDescent="0.2">
      <c r="A27" s="31"/>
      <c r="B27" s="46"/>
      <c r="C27" s="45"/>
      <c r="D27" s="45"/>
      <c r="E27" s="45"/>
      <c r="F27" s="44"/>
      <c r="G27" s="22" t="s">
        <v>5</v>
      </c>
      <c r="H27" s="22"/>
      <c r="I27" s="22"/>
      <c r="J27" s="22"/>
      <c r="K27" s="22"/>
      <c r="L27" s="27">
        <f>ROUND(B24*1.25,0)</f>
        <v>0</v>
      </c>
      <c r="M27" s="27"/>
      <c r="N27" s="27"/>
      <c r="O27" s="22"/>
      <c r="P27" s="22"/>
      <c r="Q27" s="22"/>
      <c r="R27" s="22"/>
      <c r="S27" s="26">
        <f>L27*O27</f>
        <v>0</v>
      </c>
      <c r="T27" s="26"/>
      <c r="U27" s="26"/>
      <c r="V27" s="26"/>
      <c r="W27" s="26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34"/>
      <c r="AU27" s="33"/>
      <c r="AV27" s="33"/>
      <c r="AW27" s="32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</row>
    <row r="28" spans="1:67" ht="21.75" customHeight="1" x14ac:dyDescent="0.2">
      <c r="A28" s="31"/>
      <c r="B28" s="46"/>
      <c r="C28" s="45"/>
      <c r="D28" s="45"/>
      <c r="E28" s="45"/>
      <c r="F28" s="44"/>
      <c r="G28" s="22" t="s">
        <v>4</v>
      </c>
      <c r="H28" s="22"/>
      <c r="I28" s="22"/>
      <c r="J28" s="22"/>
      <c r="K28" s="22"/>
      <c r="L28" s="27">
        <f>ROUND(B24*1.35,0)</f>
        <v>0</v>
      </c>
      <c r="M28" s="27"/>
      <c r="N28" s="27"/>
      <c r="O28" s="22"/>
      <c r="P28" s="22"/>
      <c r="Q28" s="22"/>
      <c r="R28" s="22"/>
      <c r="S28" s="26">
        <f>L28*O28</f>
        <v>0</v>
      </c>
      <c r="T28" s="26"/>
      <c r="U28" s="26"/>
      <c r="V28" s="26"/>
      <c r="W28" s="26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34"/>
      <c r="AU28" s="33"/>
      <c r="AV28" s="33"/>
      <c r="AW28" s="32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</row>
    <row r="29" spans="1:67" ht="21.75" customHeight="1" x14ac:dyDescent="0.2">
      <c r="A29" s="31"/>
      <c r="B29" s="46"/>
      <c r="C29" s="45"/>
      <c r="D29" s="45"/>
      <c r="E29" s="45"/>
      <c r="F29" s="44"/>
      <c r="G29" s="22" t="s">
        <v>3</v>
      </c>
      <c r="H29" s="22"/>
      <c r="I29" s="22"/>
      <c r="J29" s="22"/>
      <c r="K29" s="22"/>
      <c r="L29" s="27">
        <f>ROUND(B24*1.5,0)</f>
        <v>0</v>
      </c>
      <c r="M29" s="27"/>
      <c r="N29" s="27"/>
      <c r="O29" s="22"/>
      <c r="P29" s="22"/>
      <c r="Q29" s="22"/>
      <c r="R29" s="22"/>
      <c r="S29" s="26">
        <f>L29*O29</f>
        <v>0</v>
      </c>
      <c r="T29" s="26"/>
      <c r="U29" s="26"/>
      <c r="V29" s="26"/>
      <c r="W29" s="26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34"/>
      <c r="AU29" s="33"/>
      <c r="AV29" s="33"/>
      <c r="AW29" s="32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</row>
    <row r="30" spans="1:67" ht="21.75" customHeight="1" x14ac:dyDescent="0.2">
      <c r="A30" s="31"/>
      <c r="B30" s="46"/>
      <c r="C30" s="45"/>
      <c r="D30" s="45"/>
      <c r="E30" s="45"/>
      <c r="F30" s="44"/>
      <c r="G30" s="22" t="s">
        <v>2</v>
      </c>
      <c r="H30" s="22"/>
      <c r="I30" s="22"/>
      <c r="J30" s="22"/>
      <c r="K30" s="22"/>
      <c r="L30" s="27">
        <f>ROUND(B24*1.6,0)</f>
        <v>0</v>
      </c>
      <c r="M30" s="27"/>
      <c r="N30" s="27"/>
      <c r="O30" s="22"/>
      <c r="P30" s="22"/>
      <c r="Q30" s="22"/>
      <c r="R30" s="22"/>
      <c r="S30" s="26">
        <f>L30*O30</f>
        <v>0</v>
      </c>
      <c r="T30" s="26"/>
      <c r="U30" s="26"/>
      <c r="V30" s="26"/>
      <c r="W30" s="26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34"/>
      <c r="AU30" s="33"/>
      <c r="AV30" s="33"/>
      <c r="AW30" s="32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</row>
    <row r="31" spans="1:67" ht="21.75" customHeight="1" x14ac:dyDescent="0.2">
      <c r="A31" s="31"/>
      <c r="B31" s="43"/>
      <c r="C31" s="42"/>
      <c r="D31" s="42"/>
      <c r="E31" s="42"/>
      <c r="F31" s="41"/>
      <c r="G31" s="22" t="s">
        <v>1</v>
      </c>
      <c r="H31" s="22"/>
      <c r="I31" s="22"/>
      <c r="J31" s="22"/>
      <c r="K31" s="22"/>
      <c r="L31" s="27">
        <f>ROUND(B24*1.75,0)</f>
        <v>0</v>
      </c>
      <c r="M31" s="27"/>
      <c r="N31" s="27"/>
      <c r="O31" s="22"/>
      <c r="P31" s="22"/>
      <c r="Q31" s="22"/>
      <c r="R31" s="22"/>
      <c r="S31" s="26">
        <f>L31*O31</f>
        <v>0</v>
      </c>
      <c r="T31" s="26"/>
      <c r="U31" s="26"/>
      <c r="V31" s="26"/>
      <c r="W31" s="26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34"/>
      <c r="AU31" s="33"/>
      <c r="AV31" s="33"/>
      <c r="AW31" s="32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</row>
    <row r="32" spans="1:67" ht="21.75" customHeight="1" x14ac:dyDescent="0.2">
      <c r="A32" s="31">
        <v>2</v>
      </c>
      <c r="B32" s="40"/>
      <c r="C32" s="39"/>
      <c r="D32" s="39"/>
      <c r="E32" s="39"/>
      <c r="F32" s="38"/>
      <c r="G32" s="22" t="s">
        <v>8</v>
      </c>
      <c r="H32" s="22"/>
      <c r="I32" s="22"/>
      <c r="J32" s="22"/>
      <c r="K32" s="22"/>
      <c r="L32" s="27">
        <f>ROUND(C32*0.25,0)</f>
        <v>0</v>
      </c>
      <c r="M32" s="27"/>
      <c r="N32" s="27"/>
      <c r="O32" s="22"/>
      <c r="P32" s="22"/>
      <c r="Q32" s="22"/>
      <c r="R32" s="22"/>
      <c r="S32" s="26">
        <f>L32*O32</f>
        <v>0</v>
      </c>
      <c r="T32" s="26"/>
      <c r="U32" s="26"/>
      <c r="V32" s="26"/>
      <c r="W32" s="26"/>
      <c r="X32" s="22" t="s">
        <v>9</v>
      </c>
      <c r="Y32" s="22"/>
      <c r="Z32" s="22"/>
      <c r="AA32" s="22"/>
      <c r="AB32" s="22"/>
      <c r="AC32" s="22"/>
      <c r="AD32" s="22"/>
      <c r="AE32" s="22"/>
      <c r="AF32" s="22"/>
      <c r="AG32" s="18"/>
      <c r="AH32" s="18"/>
      <c r="AI32" s="18"/>
      <c r="AJ32" s="18"/>
      <c r="AK32" s="22" t="s">
        <v>9</v>
      </c>
      <c r="AL32" s="22"/>
      <c r="AM32" s="22"/>
      <c r="AN32" s="22"/>
      <c r="AO32" s="22"/>
      <c r="AP32" s="22"/>
      <c r="AQ32" s="22"/>
      <c r="AR32" s="22"/>
      <c r="AS32" s="22"/>
      <c r="AT32" s="34"/>
      <c r="AU32" s="33"/>
      <c r="AV32" s="33"/>
      <c r="AW32" s="32"/>
      <c r="AX32" s="22" t="s">
        <v>9</v>
      </c>
      <c r="AY32" s="22"/>
      <c r="AZ32" s="22"/>
      <c r="BA32" s="22"/>
      <c r="BB32" s="22"/>
      <c r="BC32" s="22"/>
      <c r="BD32" s="22"/>
      <c r="BE32" s="22"/>
      <c r="BF32" s="22"/>
      <c r="BG32" s="22"/>
      <c r="BH32" s="18"/>
      <c r="BI32" s="18"/>
      <c r="BJ32" s="18"/>
      <c r="BK32" s="18"/>
    </row>
    <row r="33" spans="1:63" ht="21.75" customHeight="1" x14ac:dyDescent="0.2">
      <c r="A33" s="31"/>
      <c r="B33" s="37"/>
      <c r="C33" s="36"/>
      <c r="D33" s="36"/>
      <c r="E33" s="36"/>
      <c r="F33" s="35"/>
      <c r="G33" s="22" t="s">
        <v>6</v>
      </c>
      <c r="H33" s="22"/>
      <c r="I33" s="22"/>
      <c r="J33" s="22"/>
      <c r="K33" s="22"/>
      <c r="L33" s="27">
        <f>ROUND(C32*0.5,0)</f>
        <v>0</v>
      </c>
      <c r="M33" s="27"/>
      <c r="N33" s="27"/>
      <c r="O33" s="22"/>
      <c r="P33" s="22"/>
      <c r="Q33" s="22"/>
      <c r="R33" s="22"/>
      <c r="S33" s="26">
        <f>L33*O33</f>
        <v>0</v>
      </c>
      <c r="T33" s="26"/>
      <c r="U33" s="26"/>
      <c r="V33" s="26"/>
      <c r="W33" s="26"/>
      <c r="X33" s="22" t="s">
        <v>8</v>
      </c>
      <c r="Y33" s="22"/>
      <c r="Z33" s="22"/>
      <c r="AA33" s="22"/>
      <c r="AB33" s="22"/>
      <c r="AC33" s="22"/>
      <c r="AD33" s="22"/>
      <c r="AE33" s="22"/>
      <c r="AF33" s="22"/>
      <c r="AG33" s="18"/>
      <c r="AH33" s="18"/>
      <c r="AI33" s="18"/>
      <c r="AJ33" s="18"/>
      <c r="AK33" s="22" t="s">
        <v>8</v>
      </c>
      <c r="AL33" s="22"/>
      <c r="AM33" s="22"/>
      <c r="AN33" s="22"/>
      <c r="AO33" s="22"/>
      <c r="AP33" s="22"/>
      <c r="AQ33" s="22"/>
      <c r="AR33" s="22"/>
      <c r="AS33" s="22"/>
      <c r="AT33" s="34"/>
      <c r="AU33" s="33"/>
      <c r="AV33" s="33"/>
      <c r="AW33" s="32"/>
      <c r="AX33" s="22" t="s">
        <v>8</v>
      </c>
      <c r="AY33" s="22"/>
      <c r="AZ33" s="22"/>
      <c r="BA33" s="22"/>
      <c r="BB33" s="22"/>
      <c r="BC33" s="22"/>
      <c r="BD33" s="22"/>
      <c r="BE33" s="22"/>
      <c r="BF33" s="22"/>
      <c r="BG33" s="22"/>
      <c r="BH33" s="18"/>
      <c r="BI33" s="18"/>
      <c r="BJ33" s="18"/>
      <c r="BK33" s="18"/>
    </row>
    <row r="34" spans="1:63" ht="21.75" customHeight="1" x14ac:dyDescent="0.2">
      <c r="A34" s="31"/>
      <c r="B34" s="37"/>
      <c r="C34" s="36"/>
      <c r="D34" s="36"/>
      <c r="E34" s="36"/>
      <c r="F34" s="35"/>
      <c r="G34" s="22" t="s">
        <v>7</v>
      </c>
      <c r="H34" s="22"/>
      <c r="I34" s="22"/>
      <c r="J34" s="22"/>
      <c r="K34" s="22"/>
      <c r="L34" s="27">
        <f>ROUND(C32*1,0)</f>
        <v>0</v>
      </c>
      <c r="M34" s="27"/>
      <c r="N34" s="27"/>
      <c r="O34" s="22"/>
      <c r="P34" s="22"/>
      <c r="Q34" s="22"/>
      <c r="R34" s="22"/>
      <c r="S34" s="26">
        <f>L34*O34</f>
        <v>0</v>
      </c>
      <c r="T34" s="26"/>
      <c r="U34" s="26"/>
      <c r="V34" s="26"/>
      <c r="W34" s="26"/>
      <c r="X34" s="22" t="s">
        <v>6</v>
      </c>
      <c r="Y34" s="22"/>
      <c r="Z34" s="22"/>
      <c r="AA34" s="22"/>
      <c r="AB34" s="22"/>
      <c r="AC34" s="22"/>
      <c r="AD34" s="22"/>
      <c r="AE34" s="22"/>
      <c r="AF34" s="22"/>
      <c r="AG34" s="18"/>
      <c r="AH34" s="18"/>
      <c r="AI34" s="18"/>
      <c r="AJ34" s="18"/>
      <c r="AK34" s="22" t="s">
        <v>6</v>
      </c>
      <c r="AL34" s="22"/>
      <c r="AM34" s="22"/>
      <c r="AN34" s="22"/>
      <c r="AO34" s="22"/>
      <c r="AP34" s="22"/>
      <c r="AQ34" s="22"/>
      <c r="AR34" s="22"/>
      <c r="AS34" s="22"/>
      <c r="AT34" s="34"/>
      <c r="AU34" s="33"/>
      <c r="AV34" s="33"/>
      <c r="AW34" s="32"/>
      <c r="AX34" s="22" t="s">
        <v>6</v>
      </c>
      <c r="AY34" s="22"/>
      <c r="AZ34" s="22"/>
      <c r="BA34" s="22"/>
      <c r="BB34" s="22"/>
      <c r="BC34" s="22"/>
      <c r="BD34" s="22"/>
      <c r="BE34" s="22"/>
      <c r="BF34" s="22"/>
      <c r="BG34" s="22"/>
      <c r="BH34" s="18"/>
      <c r="BI34" s="18"/>
      <c r="BJ34" s="18"/>
      <c r="BK34" s="18"/>
    </row>
    <row r="35" spans="1:63" ht="21.75" customHeight="1" x14ac:dyDescent="0.2">
      <c r="A35" s="31"/>
      <c r="B35" s="37"/>
      <c r="C35" s="36"/>
      <c r="D35" s="36"/>
      <c r="E35" s="36"/>
      <c r="F35" s="35"/>
      <c r="G35" s="22" t="s">
        <v>5</v>
      </c>
      <c r="H35" s="22"/>
      <c r="I35" s="22"/>
      <c r="J35" s="22"/>
      <c r="K35" s="22"/>
      <c r="L35" s="27">
        <f>ROUND(C32*1.25,0)</f>
        <v>0</v>
      </c>
      <c r="M35" s="27"/>
      <c r="N35" s="27"/>
      <c r="O35" s="22"/>
      <c r="P35" s="22"/>
      <c r="Q35" s="22"/>
      <c r="R35" s="22"/>
      <c r="S35" s="26">
        <f>L35*O35</f>
        <v>0</v>
      </c>
      <c r="T35" s="26"/>
      <c r="U35" s="26"/>
      <c r="V35" s="26"/>
      <c r="W35" s="26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34"/>
      <c r="AU35" s="33"/>
      <c r="AV35" s="33"/>
      <c r="AW35" s="32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</row>
    <row r="36" spans="1:63" ht="21.75" customHeight="1" x14ac:dyDescent="0.2">
      <c r="A36" s="31"/>
      <c r="B36" s="37"/>
      <c r="C36" s="36"/>
      <c r="D36" s="36"/>
      <c r="E36" s="36"/>
      <c r="F36" s="35"/>
      <c r="G36" s="22" t="s">
        <v>4</v>
      </c>
      <c r="H36" s="22"/>
      <c r="I36" s="22"/>
      <c r="J36" s="22"/>
      <c r="K36" s="22"/>
      <c r="L36" s="27">
        <f>ROUND(C32*1.35,0)</f>
        <v>0</v>
      </c>
      <c r="M36" s="27"/>
      <c r="N36" s="27"/>
      <c r="O36" s="22"/>
      <c r="P36" s="22"/>
      <c r="Q36" s="22"/>
      <c r="R36" s="22"/>
      <c r="S36" s="26">
        <f>L36*O36</f>
        <v>0</v>
      </c>
      <c r="T36" s="26"/>
      <c r="U36" s="26"/>
      <c r="V36" s="26"/>
      <c r="W36" s="26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34"/>
      <c r="AU36" s="33"/>
      <c r="AV36" s="33"/>
      <c r="AW36" s="32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</row>
    <row r="37" spans="1:63" ht="21.75" customHeight="1" x14ac:dyDescent="0.2">
      <c r="A37" s="31"/>
      <c r="B37" s="37"/>
      <c r="C37" s="36"/>
      <c r="D37" s="36"/>
      <c r="E37" s="36"/>
      <c r="F37" s="35"/>
      <c r="G37" s="22" t="s">
        <v>3</v>
      </c>
      <c r="H37" s="22"/>
      <c r="I37" s="22"/>
      <c r="J37" s="22"/>
      <c r="K37" s="22"/>
      <c r="L37" s="27">
        <f>ROUND(C32*1.5,0)</f>
        <v>0</v>
      </c>
      <c r="M37" s="27"/>
      <c r="N37" s="27"/>
      <c r="O37" s="22"/>
      <c r="P37" s="22"/>
      <c r="Q37" s="22"/>
      <c r="R37" s="22"/>
      <c r="S37" s="26">
        <f>L37*O37</f>
        <v>0</v>
      </c>
      <c r="T37" s="26"/>
      <c r="U37" s="26"/>
      <c r="V37" s="26"/>
      <c r="W37" s="26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34"/>
      <c r="AU37" s="33"/>
      <c r="AV37" s="33"/>
      <c r="AW37" s="32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</row>
    <row r="38" spans="1:63" ht="21.75" customHeight="1" x14ac:dyDescent="0.2">
      <c r="A38" s="31"/>
      <c r="B38" s="37"/>
      <c r="C38" s="36"/>
      <c r="D38" s="36"/>
      <c r="E38" s="36"/>
      <c r="F38" s="35"/>
      <c r="G38" s="22" t="s">
        <v>2</v>
      </c>
      <c r="H38" s="22"/>
      <c r="I38" s="22"/>
      <c r="J38" s="22"/>
      <c r="K38" s="22"/>
      <c r="L38" s="27">
        <f>ROUND(C32*1.6,0)</f>
        <v>0</v>
      </c>
      <c r="M38" s="27"/>
      <c r="N38" s="27"/>
      <c r="O38" s="22"/>
      <c r="P38" s="22"/>
      <c r="Q38" s="22"/>
      <c r="R38" s="22"/>
      <c r="S38" s="26">
        <f>L38*O38</f>
        <v>0</v>
      </c>
      <c r="T38" s="26"/>
      <c r="U38" s="26"/>
      <c r="V38" s="26"/>
      <c r="W38" s="26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34"/>
      <c r="AU38" s="33"/>
      <c r="AV38" s="33"/>
      <c r="AW38" s="32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</row>
    <row r="39" spans="1:63" ht="21.75" customHeight="1" x14ac:dyDescent="0.2">
      <c r="A39" s="31"/>
      <c r="B39" s="30"/>
      <c r="C39" s="29"/>
      <c r="D39" s="29"/>
      <c r="E39" s="29"/>
      <c r="F39" s="28"/>
      <c r="G39" s="22" t="s">
        <v>1</v>
      </c>
      <c r="H39" s="22"/>
      <c r="I39" s="22"/>
      <c r="J39" s="22"/>
      <c r="K39" s="22"/>
      <c r="L39" s="27">
        <f>ROUND(C32*1.75,0)</f>
        <v>0</v>
      </c>
      <c r="M39" s="27"/>
      <c r="N39" s="27"/>
      <c r="O39" s="22"/>
      <c r="P39" s="22"/>
      <c r="Q39" s="22"/>
      <c r="R39" s="22"/>
      <c r="S39" s="26">
        <f>L39*O39</f>
        <v>0</v>
      </c>
      <c r="T39" s="26"/>
      <c r="U39" s="26"/>
      <c r="V39" s="26"/>
      <c r="W39" s="26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25"/>
      <c r="AU39" s="24"/>
      <c r="AV39" s="24"/>
      <c r="AW39" s="23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</row>
    <row r="40" spans="1:63" ht="21.75" customHeight="1" x14ac:dyDescent="0.2">
      <c r="A40" s="22" t="s">
        <v>0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1">
        <f>SUM(S24:W39)</f>
        <v>0</v>
      </c>
      <c r="T40" s="20"/>
      <c r="U40" s="20"/>
      <c r="V40" s="20"/>
      <c r="W40" s="19"/>
      <c r="X40" s="18"/>
      <c r="Y40" s="18"/>
      <c r="Z40" s="18"/>
      <c r="AA40" s="18"/>
      <c r="AB40" s="18"/>
      <c r="AC40" s="18"/>
      <c r="AD40" s="17">
        <f>ROUNDUP(SUM(AD24:AF26),0)</f>
        <v>0</v>
      </c>
      <c r="AE40" s="17"/>
      <c r="AF40" s="17"/>
      <c r="AG40" s="16">
        <f>ROUNDDOWN(S40-AD40,0)</f>
        <v>0</v>
      </c>
      <c r="AH40" s="15"/>
      <c r="AI40" s="15"/>
      <c r="AJ40" s="14"/>
      <c r="AK40" s="13"/>
      <c r="AL40" s="12"/>
      <c r="AM40" s="12"/>
      <c r="AN40" s="12"/>
      <c r="AO40" s="12"/>
      <c r="AP40" s="12"/>
      <c r="AQ40" s="11">
        <f>SUM(AQ24:AS39)</f>
        <v>0</v>
      </c>
      <c r="AR40" s="10"/>
      <c r="AS40" s="9"/>
      <c r="AT40" s="8">
        <f>ROUNDDOWN(S40-AQ40-AG40,0)</f>
        <v>0</v>
      </c>
      <c r="AU40" s="7"/>
      <c r="AV40" s="7"/>
      <c r="AW40" s="6"/>
      <c r="AX40" s="5"/>
      <c r="AY40" s="5"/>
      <c r="AZ40" s="5"/>
      <c r="BA40" s="5"/>
      <c r="BB40" s="5"/>
      <c r="BC40" s="5"/>
      <c r="BD40" s="5"/>
      <c r="BE40" s="5"/>
      <c r="BF40" s="4">
        <f>SUM(BF24:BG39)</f>
        <v>0</v>
      </c>
      <c r="BG40" s="3"/>
      <c r="BH40" s="2">
        <f>ROUNDDOWN(S40-BF40-AG40-AT40,0)</f>
        <v>0</v>
      </c>
      <c r="BI40" s="2"/>
      <c r="BJ40" s="2"/>
      <c r="BK40" s="2"/>
    </row>
  </sheetData>
  <mergeCells count="315">
    <mergeCell ref="AR14:AS14"/>
    <mergeCell ref="A4:C5"/>
    <mergeCell ref="B6:C6"/>
    <mergeCell ref="AL9:AM9"/>
    <mergeCell ref="AN9:AO9"/>
    <mergeCell ref="AP9:AQ9"/>
    <mergeCell ref="AR9:AS9"/>
    <mergeCell ref="AL7:AS8"/>
    <mergeCell ref="AN14:AO14"/>
    <mergeCell ref="BC40:BE40"/>
    <mergeCell ref="BF40:BG40"/>
    <mergeCell ref="BH40:BK40"/>
    <mergeCell ref="BF39:BG39"/>
    <mergeCell ref="BC39:BE39"/>
    <mergeCell ref="A40:R40"/>
    <mergeCell ref="S40:W40"/>
    <mergeCell ref="X40:AC40"/>
    <mergeCell ref="AD40:AF40"/>
    <mergeCell ref="AG40:AJ40"/>
    <mergeCell ref="AK40:AP40"/>
    <mergeCell ref="AQ40:AS40"/>
    <mergeCell ref="AT40:AW40"/>
    <mergeCell ref="AX40:BB40"/>
    <mergeCell ref="AN39:AP39"/>
    <mergeCell ref="AQ39:AS39"/>
    <mergeCell ref="AX39:BB39"/>
    <mergeCell ref="X39:Z39"/>
    <mergeCell ref="AA39:AC39"/>
    <mergeCell ref="AD39:AF39"/>
    <mergeCell ref="AK39:AM39"/>
    <mergeCell ref="G39:K39"/>
    <mergeCell ref="L39:N39"/>
    <mergeCell ref="O39:R39"/>
    <mergeCell ref="S39:W39"/>
    <mergeCell ref="AQ38:AS38"/>
    <mergeCell ref="AX38:BB38"/>
    <mergeCell ref="BC38:BE38"/>
    <mergeCell ref="BF38:BG38"/>
    <mergeCell ref="BF37:BG37"/>
    <mergeCell ref="G38:K38"/>
    <mergeCell ref="L38:N38"/>
    <mergeCell ref="O38:R38"/>
    <mergeCell ref="S38:W38"/>
    <mergeCell ref="X38:Z38"/>
    <mergeCell ref="BC37:BE37"/>
    <mergeCell ref="X37:Z37"/>
    <mergeCell ref="AA37:AC37"/>
    <mergeCell ref="AD37:AF37"/>
    <mergeCell ref="AK37:AM37"/>
    <mergeCell ref="AA38:AC38"/>
    <mergeCell ref="AD38:AF38"/>
    <mergeCell ref="AK38:AM38"/>
    <mergeCell ref="AN38:AP38"/>
    <mergeCell ref="AN37:AP37"/>
    <mergeCell ref="G37:K37"/>
    <mergeCell ref="L37:N37"/>
    <mergeCell ref="O37:R37"/>
    <mergeCell ref="S37:W37"/>
    <mergeCell ref="AQ36:AS36"/>
    <mergeCell ref="AX36:BB36"/>
    <mergeCell ref="AK36:AM36"/>
    <mergeCell ref="AN36:AP36"/>
    <mergeCell ref="AX37:BB37"/>
    <mergeCell ref="AQ37:AS37"/>
    <mergeCell ref="BC36:BE36"/>
    <mergeCell ref="BF36:BG36"/>
    <mergeCell ref="BF35:BG35"/>
    <mergeCell ref="G36:K36"/>
    <mergeCell ref="L36:N36"/>
    <mergeCell ref="O36:R36"/>
    <mergeCell ref="S36:W36"/>
    <mergeCell ref="X36:Z36"/>
    <mergeCell ref="AA36:AC36"/>
    <mergeCell ref="AD36:AF36"/>
    <mergeCell ref="AX35:BB35"/>
    <mergeCell ref="BC35:BE35"/>
    <mergeCell ref="X35:Z35"/>
    <mergeCell ref="AA35:AC35"/>
    <mergeCell ref="AD35:AF35"/>
    <mergeCell ref="AK35:AM35"/>
    <mergeCell ref="G35:K35"/>
    <mergeCell ref="L35:N35"/>
    <mergeCell ref="O35:R35"/>
    <mergeCell ref="S35:W35"/>
    <mergeCell ref="AQ34:AS34"/>
    <mergeCell ref="AX34:BB34"/>
    <mergeCell ref="AK34:AM34"/>
    <mergeCell ref="AN34:AP34"/>
    <mergeCell ref="AN35:AP35"/>
    <mergeCell ref="AQ35:AS35"/>
    <mergeCell ref="BF34:BG34"/>
    <mergeCell ref="BF33:BG33"/>
    <mergeCell ref="G34:K34"/>
    <mergeCell ref="L34:N34"/>
    <mergeCell ref="O34:R34"/>
    <mergeCell ref="S34:W34"/>
    <mergeCell ref="X34:Z34"/>
    <mergeCell ref="AA34:AC34"/>
    <mergeCell ref="AD34:AF34"/>
    <mergeCell ref="BC33:BE33"/>
    <mergeCell ref="X33:Z33"/>
    <mergeCell ref="AA33:AC33"/>
    <mergeCell ref="AD33:AF33"/>
    <mergeCell ref="AK33:AM33"/>
    <mergeCell ref="BC34:BE34"/>
    <mergeCell ref="G33:K33"/>
    <mergeCell ref="L33:N33"/>
    <mergeCell ref="O33:R33"/>
    <mergeCell ref="S33:W33"/>
    <mergeCell ref="AQ32:AS32"/>
    <mergeCell ref="AX32:BB32"/>
    <mergeCell ref="AN33:AP33"/>
    <mergeCell ref="AQ33:AS33"/>
    <mergeCell ref="AX33:BB33"/>
    <mergeCell ref="BC32:BE32"/>
    <mergeCell ref="BF32:BG32"/>
    <mergeCell ref="AA32:AC32"/>
    <mergeCell ref="AD32:AF32"/>
    <mergeCell ref="AK32:AM32"/>
    <mergeCell ref="AN32:AP32"/>
    <mergeCell ref="AX31:BB31"/>
    <mergeCell ref="BC31:BE31"/>
    <mergeCell ref="BF31:BG31"/>
    <mergeCell ref="A32:A39"/>
    <mergeCell ref="B32:F39"/>
    <mergeCell ref="G32:K32"/>
    <mergeCell ref="L32:N32"/>
    <mergeCell ref="O32:R32"/>
    <mergeCell ref="S32:W32"/>
    <mergeCell ref="X32:Z32"/>
    <mergeCell ref="AD31:AF31"/>
    <mergeCell ref="AK31:AM31"/>
    <mergeCell ref="AN31:AP31"/>
    <mergeCell ref="AQ31:AS31"/>
    <mergeCell ref="O31:R31"/>
    <mergeCell ref="S31:W31"/>
    <mergeCell ref="X31:Z31"/>
    <mergeCell ref="AA31:AC31"/>
    <mergeCell ref="AX30:BB30"/>
    <mergeCell ref="BC30:BE30"/>
    <mergeCell ref="BF30:BG30"/>
    <mergeCell ref="BF29:BG29"/>
    <mergeCell ref="G30:K30"/>
    <mergeCell ref="L30:N30"/>
    <mergeCell ref="O30:R30"/>
    <mergeCell ref="S30:W30"/>
    <mergeCell ref="X30:Z30"/>
    <mergeCell ref="AA30:AC30"/>
    <mergeCell ref="AD30:AF30"/>
    <mergeCell ref="AK30:AM30"/>
    <mergeCell ref="AN30:AP30"/>
    <mergeCell ref="AN29:AP29"/>
    <mergeCell ref="AQ29:AS29"/>
    <mergeCell ref="AQ30:AS30"/>
    <mergeCell ref="AX29:BB29"/>
    <mergeCell ref="BC29:BE29"/>
    <mergeCell ref="O29:R29"/>
    <mergeCell ref="S29:W29"/>
    <mergeCell ref="X29:Z29"/>
    <mergeCell ref="AA29:AC29"/>
    <mergeCell ref="AQ28:AS28"/>
    <mergeCell ref="AX28:BB28"/>
    <mergeCell ref="BC28:BE28"/>
    <mergeCell ref="BF28:BG28"/>
    <mergeCell ref="O28:R28"/>
    <mergeCell ref="S28:W28"/>
    <mergeCell ref="X28:Z28"/>
    <mergeCell ref="AA28:AC28"/>
    <mergeCell ref="BC27:BE27"/>
    <mergeCell ref="BF27:BG27"/>
    <mergeCell ref="BF26:BG26"/>
    <mergeCell ref="G27:K27"/>
    <mergeCell ref="L27:N27"/>
    <mergeCell ref="O27:R27"/>
    <mergeCell ref="S27:W27"/>
    <mergeCell ref="X27:Z27"/>
    <mergeCell ref="AA27:AC27"/>
    <mergeCell ref="AD27:AF27"/>
    <mergeCell ref="AK27:AM27"/>
    <mergeCell ref="AN27:AP27"/>
    <mergeCell ref="BF25:BG25"/>
    <mergeCell ref="G26:K26"/>
    <mergeCell ref="L26:N26"/>
    <mergeCell ref="O26:R26"/>
    <mergeCell ref="S26:W26"/>
    <mergeCell ref="X26:Z26"/>
    <mergeCell ref="AK26:AM26"/>
    <mergeCell ref="AN26:AP26"/>
    <mergeCell ref="BF24:BG24"/>
    <mergeCell ref="BH24:BK39"/>
    <mergeCell ref="AD25:AF25"/>
    <mergeCell ref="AK25:AM25"/>
    <mergeCell ref="AQ24:AS24"/>
    <mergeCell ref="AT24:AW39"/>
    <mergeCell ref="AQ27:AS27"/>
    <mergeCell ref="AX27:BB27"/>
    <mergeCell ref="O25:R25"/>
    <mergeCell ref="S25:W25"/>
    <mergeCell ref="X25:Z25"/>
    <mergeCell ref="AA25:AC25"/>
    <mergeCell ref="AA26:AC26"/>
    <mergeCell ref="AD26:AF26"/>
    <mergeCell ref="AX24:BB24"/>
    <mergeCell ref="BC24:BE24"/>
    <mergeCell ref="AQ25:AS25"/>
    <mergeCell ref="AX25:BB25"/>
    <mergeCell ref="BC25:BE25"/>
    <mergeCell ref="AQ26:AS26"/>
    <mergeCell ref="AX26:BB26"/>
    <mergeCell ref="BC26:BE26"/>
    <mergeCell ref="AD24:AF24"/>
    <mergeCell ref="AG24:AJ39"/>
    <mergeCell ref="AK24:AM24"/>
    <mergeCell ref="AN24:AP24"/>
    <mergeCell ref="AN25:AP25"/>
    <mergeCell ref="AD28:AF28"/>
    <mergeCell ref="AK28:AM28"/>
    <mergeCell ref="AN28:AP28"/>
    <mergeCell ref="AD29:AF29"/>
    <mergeCell ref="AK29:AM29"/>
    <mergeCell ref="X24:Z24"/>
    <mergeCell ref="AA24:AC24"/>
    <mergeCell ref="A24:A31"/>
    <mergeCell ref="B24:F31"/>
    <mergeCell ref="G24:K24"/>
    <mergeCell ref="L24:N24"/>
    <mergeCell ref="G28:K28"/>
    <mergeCell ref="L28:N28"/>
    <mergeCell ref="G25:K25"/>
    <mergeCell ref="L25:N25"/>
    <mergeCell ref="G29:K29"/>
    <mergeCell ref="L29:N29"/>
    <mergeCell ref="G31:K31"/>
    <mergeCell ref="L31:N31"/>
    <mergeCell ref="AX23:BB23"/>
    <mergeCell ref="BC23:BE23"/>
    <mergeCell ref="AQ23:AS23"/>
    <mergeCell ref="AT23:AW23"/>
    <mergeCell ref="O24:R24"/>
    <mergeCell ref="S24:W24"/>
    <mergeCell ref="BF23:BG23"/>
    <mergeCell ref="BH23:BK23"/>
    <mergeCell ref="AK22:AW22"/>
    <mergeCell ref="AX22:BK22"/>
    <mergeCell ref="X23:Z23"/>
    <mergeCell ref="AA23:AC23"/>
    <mergeCell ref="AD23:AF23"/>
    <mergeCell ref="AG23:AJ23"/>
    <mergeCell ref="AK23:AM23"/>
    <mergeCell ref="AN23:AP23"/>
    <mergeCell ref="AL17:AS17"/>
    <mergeCell ref="A21:W21"/>
    <mergeCell ref="X21:BK21"/>
    <mergeCell ref="A22:A23"/>
    <mergeCell ref="B22:F23"/>
    <mergeCell ref="G22:K23"/>
    <mergeCell ref="L22:N23"/>
    <mergeCell ref="O22:R23"/>
    <mergeCell ref="S22:W23"/>
    <mergeCell ref="X22:AJ22"/>
    <mergeCell ref="B16:C16"/>
    <mergeCell ref="E16:F16"/>
    <mergeCell ref="I16:J16"/>
    <mergeCell ref="A17:K17"/>
    <mergeCell ref="A12:A16"/>
    <mergeCell ref="B12:C12"/>
    <mergeCell ref="E12:F12"/>
    <mergeCell ref="I12:J12"/>
    <mergeCell ref="B13:C13"/>
    <mergeCell ref="E13:F13"/>
    <mergeCell ref="B15:C15"/>
    <mergeCell ref="E15:F15"/>
    <mergeCell ref="I15:J15"/>
    <mergeCell ref="AL14:AM14"/>
    <mergeCell ref="I13:J13"/>
    <mergeCell ref="B14:C14"/>
    <mergeCell ref="E14:F14"/>
    <mergeCell ref="I14:J14"/>
    <mergeCell ref="AL12:AS13"/>
    <mergeCell ref="AP14:AQ14"/>
    <mergeCell ref="B11:C11"/>
    <mergeCell ref="E11:F11"/>
    <mergeCell ref="I11:J11"/>
    <mergeCell ref="B10:C10"/>
    <mergeCell ref="E10:F10"/>
    <mergeCell ref="I10:J10"/>
    <mergeCell ref="E9:F9"/>
    <mergeCell ref="I9:J9"/>
    <mergeCell ref="AF5:AG5"/>
    <mergeCell ref="Z5:AA5"/>
    <mergeCell ref="AB5:AC5"/>
    <mergeCell ref="AD5:AE5"/>
    <mergeCell ref="P5:Q5"/>
    <mergeCell ref="R5:S5"/>
    <mergeCell ref="T5:U5"/>
    <mergeCell ref="AJ5:AK5"/>
    <mergeCell ref="A7:A11"/>
    <mergeCell ref="B7:C7"/>
    <mergeCell ref="E7:F7"/>
    <mergeCell ref="I7:J7"/>
    <mergeCell ref="B8:C8"/>
    <mergeCell ref="E8:F8"/>
    <mergeCell ref="I8:J8"/>
    <mergeCell ref="X5:Y5"/>
    <mergeCell ref="B9:C9"/>
    <mergeCell ref="AD4:AK4"/>
    <mergeCell ref="D5:G6"/>
    <mergeCell ref="H5:K6"/>
    <mergeCell ref="N5:O5"/>
    <mergeCell ref="V5:W5"/>
    <mergeCell ref="D4:K4"/>
    <mergeCell ref="L4:M5"/>
    <mergeCell ref="N4:U4"/>
    <mergeCell ref="V4:AC4"/>
    <mergeCell ref="AH5:AI5"/>
  </mergeCells>
  <phoneticPr fontId="2"/>
  <pageMargins left="0.75" right="0.75" top="0.97" bottom="0.48" header="0.51200000000000001" footer="0.51200000000000001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別記様式２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2023-01-12T07:17:26Z</dcterms:created>
  <dcterms:modified xsi:type="dcterms:W3CDTF">2023-01-12T07:19:59Z</dcterms:modified>
</cp:coreProperties>
</file>