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２学年女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'中学校第２学年女子（表）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3" i="2" l="1"/>
  <c r="X12" i="2"/>
  <c r="Z12" i="2"/>
  <c r="Z11" i="2"/>
  <c r="O13" i="2"/>
  <c r="M13" i="2"/>
  <c r="J13" i="2"/>
  <c r="H13" i="2"/>
  <c r="F13" i="2"/>
  <c r="Q13" i="2" l="1"/>
  <c r="S13" i="2"/>
  <c r="AM13" i="2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<sst xmlns="http://schemas.openxmlformats.org/spreadsheetml/2006/main" count="294" uniqueCount="97">
  <si>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</si>
  <si>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</si>
  <si>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</si>
  <si>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</si>
  <si>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</si>
  <si>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</si>
  <si>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20mｼｬﾄﾙﾗﾝ</t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</si>
  <si>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</si>
  <si>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</si>
  <si>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</si>
  <si>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</si>
  <si>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</si>
  <si>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</si>
  <si>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20mシャトルラン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</si>
  <si>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</si>
  <si>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</si>
  <si>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ソフトボール投げ</t>
    <rPh sb="6" eb="7">
      <t>ナ</t>
    </rPh>
    <phoneticPr fontId="26"/>
  </si>
  <si>
    <t>氏名</t>
    <rPh sb="0" eb="2">
      <t>シメイ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</si>
  <si>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</si>
  <si>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</si>
  <si>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</si>
  <si>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20mシャトルラン</t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</si>
  <si>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</si>
  <si>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</si>
  <si>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</si>
  <si>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</si>
  <si>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</si>
  <si>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</si>
  <si>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</si>
  <si>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</si>
  <si>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</si>
  <si>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</si>
  <si>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</si>
  <si>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</si>
  <si>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</si>
  <si>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</si>
  <si>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</si>
  <si>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</si>
  <si>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</si>
  <si>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</si>
  <si>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</si>
  <si>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</si>
  <si>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</si>
  <si>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</si>
  <si>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</si>
  <si>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</si>
  <si>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</si>
  <si>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</si>
  <si>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</si>
  <si>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</si>
  <si>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</si>
  <si>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</si>
  <si>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</si>
  <si>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</si>
  <si>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</si>
  <si>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</si>
  <si>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</si>
  <si>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</si>
  <si>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</si>
  <si>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</si>
  <si>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（例）20mシャトルランが下回っていたので、これからは自転車を使う回数を少し減らして、長く歩いたり走ったりする
　　 運動をする回数を増やす。</t>
    <rPh sb="1" eb="2">
      <t>レイ</t>
    </rPh>
    <rPh sb="13" eb="15">
      <t>シタマワ</t>
    </rPh>
    <rPh sb="27" eb="30">
      <t>ジテンシャ</t>
    </rPh>
    <rPh sb="31" eb="32">
      <t>ツカ</t>
    </rPh>
    <rPh sb="33" eb="35">
      <t>カイスウ</t>
    </rPh>
    <rPh sb="36" eb="37">
      <t>スコ</t>
    </rPh>
    <rPh sb="38" eb="39">
      <t>ヘ</t>
    </rPh>
    <rPh sb="43" eb="44">
      <t>ナガ</t>
    </rPh>
    <rPh sb="45" eb="46">
      <t>アル</t>
    </rPh>
    <rPh sb="49" eb="50">
      <t>ハシ</t>
    </rPh>
    <rPh sb="59" eb="61">
      <t>ウンドウ</t>
    </rPh>
    <rPh sb="64" eb="66">
      <t>カイスウ</t>
    </rPh>
    <rPh sb="67" eb="68">
      <t>フ</t>
    </rPh>
    <phoneticPr fontId="12"/>
  </si>
  <si>
    <t>睡眠</t>
    <rPh sb="0" eb="2">
      <t>スイミン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</si>
  <si>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</si>
  <si>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</si>
  <si>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身じたく
起床</t>
    <rPh sb="0" eb="1">
      <t>ミ</t>
    </rPh>
    <rPh sb="5" eb="7">
      <t>キショウ</t>
    </rPh>
    <phoneticPr fontId="12"/>
  </si>
  <si>
    <t>握力</t>
    <rPh sb="0" eb="2">
      <t>アクリョク</t>
    </rPh>
    <phoneticPr fontId="12"/>
  </si>
  <si>
    <t>得点</t>
    <rPh sb="0" eb="2">
      <t>トクテン</t>
    </rPh>
    <phoneticPr fontId="35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</si>
  <si>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</si>
  <si>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</si>
  <si>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</si>
  <si>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</si>
  <si>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</si>
  <si>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</si>
  <si>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</si>
  <si>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</si>
  <si>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</si>
  <si>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Ｅ</t>
  </si>
  <si>
    <t>Ｄ</t>
  </si>
  <si>
    <t>Ｃ</t>
  </si>
  <si>
    <t>Ｂ</t>
  </si>
  <si>
    <t>Ａ</t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</si>
  <si>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</si>
  <si>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</si>
  <si>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</si>
  <si>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</si>
  <si>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</si>
  <si>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全国の２年生の平均記録</t>
    <rPh sb="0" eb="2">
      <t>ゼンコク</t>
    </rPh>
    <rPh sb="4" eb="6">
      <t>ネンセイ</t>
    </rPh>
    <rPh sb="7" eb="9">
      <t>ヘイキン</t>
    </rPh>
    <rPh sb="9" eb="11">
      <t>キロク</t>
    </rPh>
    <phoneticPr fontId="26"/>
  </si>
  <si>
    <t>全国の２年生の平均得点</t>
    <rPh sb="0" eb="2">
      <t>ゼンコク</t>
    </rPh>
    <rPh sb="4" eb="6">
      <t>ネンセイ</t>
    </rPh>
    <rPh sb="7" eb="9">
      <t>ヘイキン</t>
    </rPh>
    <rPh sb="9" eb="11">
      <t>トクテン</t>
    </rPh>
    <phoneticPr fontId="26"/>
  </si>
  <si>
    <t>全国２年女子</t>
    <rPh sb="0" eb="2">
      <t>ゼンコク</t>
    </rPh>
    <rPh sb="3" eb="4">
      <t>ネン</t>
    </rPh>
    <rPh sb="4" eb="6">
      <t>ジョシ</t>
    </rPh>
    <phoneticPr fontId="26"/>
  </si>
  <si>
    <t>ハンドボール投げ</t>
    <rPh sb="6" eb="7">
      <t>ナ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</si>
  <si>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</si>
  <si>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</si>
  <si>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全国の２年生の
平均記録</t>
    <rPh sb="8" eb="10">
      <t>ヘイキン</t>
    </rPh>
    <rPh sb="10" eb="12">
      <t>キロク</t>
    </rPh>
    <phoneticPr fontId="26"/>
  </si>
  <si>
    <t>②　全国の２年生の平均記録を上回っ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</si>
  <si>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全国の２年生の平均記録を下回っ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</si>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</sst>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4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12" fillId="8" borderId="105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3" fillId="20" borderId="63" xfId="0" applyFont="1" applyFill="1" applyBorder="1" applyAlignment="1" applyProtection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30" fillId="24" borderId="25" xfId="0" applyFont="1" applyFill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0" fillId="17" borderId="0" xfId="0" applyFill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2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2" fontId="29" fillId="0" borderId="17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9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0" fillId="0" borderId="10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71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5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'中学校第２学年女子（表） '!$AF$16</c:f>
              <c:strCache>
                <c:ptCount val="1"/>
                <c:pt idx="0">
                  <c:v>全国２年女子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'中学校第２学年女子（表） '!$AG$16:$AN$16</c:f>
              <c:numCache>
                <c:formatCode>0_);[Red]\(0\)</c:formatCode>
                <c:ptCount val="8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'中学校第２学年女子（表）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'中学校第２学年女子（表）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71943673980579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'!$D$11:$D$12</c:f>
              <c:strCache>
                <c:ptCount val="2"/>
                <c:pt idx="0">
                  <c:v>全国の２年生の平均得点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'!$X$11:$X$12</c:f>
              <c:numCache>
                <c:formatCode>General</c:formatCode>
                <c:ptCount val="2"/>
                <c:pt idx="0" formatCode="0.00_);[Red]\(0.00\)">
                  <c:v>48.56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0537806061913488"/>
          <c:y val="0.5912889193020186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'!$AL$12:$AL$13</c:f>
              <c:numCache>
                <c:formatCode>0.00_);[Red]\(0.00\)</c:formatCode>
                <c:ptCount val="2"/>
                <c:pt idx="0">
                  <c:v>8.8800000000000008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.6"/>
          <c:min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'!$AG$12:$AG$13</c:f>
              <c:numCache>
                <c:formatCode>0.00_);[Red]\(0.00\)</c:formatCode>
                <c:ptCount val="2"/>
                <c:pt idx="0">
                  <c:v>23.43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6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'!$AI$12:$AI$13</c:f>
              <c:numCache>
                <c:formatCode>0.00_);[Red]\(0.00\)</c:formatCode>
                <c:ptCount val="2"/>
                <c:pt idx="0">
                  <c:v>46.2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'!$AJ$12:$AJ$13</c:f>
              <c:numCache>
                <c:formatCode>0.00_);[Red]\(0.00\)</c:formatCode>
                <c:ptCount val="2"/>
                <c:pt idx="0">
                  <c:v>46.25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'!$AK$10</c:f>
          <c:strCache>
            <c:ptCount val="1"/>
          </c:strCache>
        </c:strRef>
      </c:tx>
      <c:layout>
        <c:manualLayout>
          <c:xMode val="edge"/>
          <c:yMode val="edge"/>
          <c:x val="0.43982238521554667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'!$AK$12:$AK$13</c:f>
              <c:numCache>
                <c:formatCode>0.00_);[Red]\(0.00\)</c:formatCode>
                <c:ptCount val="2"/>
                <c:pt idx="0">
                  <c:v>54.24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'!$AM$12:$AM$13</c:f>
              <c:numCache>
                <c:formatCode>0.00_);[Red]\(0.00\)</c:formatCode>
                <c:ptCount val="2"/>
                <c:pt idx="0">
                  <c:v>168.15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'!$AN$12:$AN$13</c:f>
              <c:numCache>
                <c:formatCode>0.00_);[Red]\(0.00\)</c:formatCode>
                <c:ptCount val="2"/>
                <c:pt idx="0">
                  <c:v>12.72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'!$AH$12:$AH$13</c:f>
              <c:numCache>
                <c:formatCode>0.00_);[Red]\(0.00\)</c:formatCode>
                <c:ptCount val="2"/>
                <c:pt idx="0">
                  <c:v>22.32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57157</xdr:rowOff>
    </xdr:from>
    <xdr:to>
      <xdr:col>19</xdr:col>
      <xdr:colOff>227965</xdr:colOff>
      <xdr:row>44</xdr:row>
      <xdr:rowOff>28583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2"/>
          <a:ext cx="713740" cy="600076"/>
          <a:chOff x="3064175" y="9827409"/>
          <a:chExt cx="724673" cy="7477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5578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※全国の数値は、「令和３年度全国体力・運動能力、運動習慣等調査結果（令和３年</a:t>
          </a:r>
          <a:r>
            <a:rPr lang="en-US" altLang="ja-JP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1997</xdr:colOff>
      <xdr:row>31</xdr:row>
      <xdr:rowOff>24761</xdr:rowOff>
    </xdr:from>
    <xdr:to>
      <xdr:col>8</xdr:col>
      <xdr:colOff>30552</xdr:colOff>
      <xdr:row>31</xdr:row>
      <xdr:rowOff>212664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652997" y="7528344"/>
          <a:ext cx="303722" cy="18790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73" t="s">
        <v>46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</row>
    <row r="2" spans="2:57" ht="29.25" customHeight="1" thickBot="1" x14ac:dyDescent="0.2">
      <c r="N2" s="286"/>
      <c r="O2" s="286"/>
      <c r="P2" s="86" t="s">
        <v>23</v>
      </c>
      <c r="Q2" s="286"/>
      <c r="R2" s="286"/>
      <c r="S2" s="86" t="s">
        <v>25</v>
      </c>
      <c r="T2" s="286"/>
      <c r="U2" s="286"/>
      <c r="V2" s="86" t="s">
        <v>24</v>
      </c>
      <c r="W2" s="87" t="s">
        <v>17</v>
      </c>
      <c r="X2" s="286"/>
      <c r="Y2" s="286"/>
      <c r="Z2" s="286"/>
      <c r="AA2" s="286"/>
      <c r="AB2" s="286"/>
      <c r="AC2" s="286"/>
      <c r="AD2" s="286"/>
    </row>
    <row r="3" spans="2:57" ht="18" customHeight="1" thickBot="1" x14ac:dyDescent="0.2">
      <c r="B3" s="1" t="s">
        <v>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38</v>
      </c>
    </row>
    <row r="4" spans="2:57" ht="19.5" customHeight="1" x14ac:dyDescent="0.15">
      <c r="B4" s="2"/>
      <c r="C4" s="2"/>
      <c r="D4" s="223"/>
      <c r="E4" s="224"/>
      <c r="F4" s="233" t="s">
        <v>4</v>
      </c>
      <c r="G4" s="233"/>
      <c r="H4" s="233" t="s">
        <v>5</v>
      </c>
      <c r="I4" s="233"/>
      <c r="J4" s="233" t="s">
        <v>1</v>
      </c>
      <c r="K4" s="233"/>
      <c r="L4" s="233"/>
      <c r="M4" s="271" t="s">
        <v>14</v>
      </c>
      <c r="N4" s="296"/>
      <c r="O4" s="233" t="s">
        <v>21</v>
      </c>
      <c r="P4" s="233"/>
      <c r="Q4" s="271" t="s">
        <v>3</v>
      </c>
      <c r="R4" s="296"/>
      <c r="S4" s="271" t="s">
        <v>15</v>
      </c>
      <c r="T4" s="300"/>
      <c r="U4" s="296"/>
      <c r="V4" s="233" t="s">
        <v>89</v>
      </c>
      <c r="W4" s="271"/>
      <c r="X4" s="334" t="s">
        <v>22</v>
      </c>
      <c r="Y4" s="326"/>
      <c r="Z4" s="325" t="s">
        <v>0</v>
      </c>
      <c r="AA4" s="326"/>
      <c r="AB4" s="85"/>
      <c r="AC4" s="138"/>
      <c r="AD4" s="138"/>
      <c r="AF4" s="90">
        <v>1</v>
      </c>
      <c r="AG4" s="90" t="s">
        <v>39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335" t="s">
        <v>43</v>
      </c>
      <c r="E5" s="336"/>
      <c r="F5" s="290"/>
      <c r="G5" s="301"/>
      <c r="H5" s="290"/>
      <c r="I5" s="301"/>
      <c r="J5" s="290"/>
      <c r="K5" s="291"/>
      <c r="L5" s="301"/>
      <c r="M5" s="290"/>
      <c r="N5" s="301"/>
      <c r="O5" s="290"/>
      <c r="P5" s="301"/>
      <c r="Q5" s="290"/>
      <c r="R5" s="301"/>
      <c r="S5" s="290"/>
      <c r="T5" s="291"/>
      <c r="U5" s="301"/>
      <c r="V5" s="290"/>
      <c r="W5" s="291"/>
      <c r="X5" s="294"/>
      <c r="Y5" s="295"/>
      <c r="Z5" s="327"/>
      <c r="AA5" s="328"/>
      <c r="AB5" s="85"/>
      <c r="AC5" s="138"/>
      <c r="AD5" s="138"/>
      <c r="AF5" s="90">
        <v>2</v>
      </c>
      <c r="AG5" s="90" t="s">
        <v>40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331" t="s">
        <v>44</v>
      </c>
      <c r="E6" s="332"/>
      <c r="F6" s="307"/>
      <c r="G6" s="333"/>
      <c r="H6" s="307"/>
      <c r="I6" s="333"/>
      <c r="J6" s="307"/>
      <c r="K6" s="308"/>
      <c r="L6" s="333"/>
      <c r="M6" s="307"/>
      <c r="N6" s="333"/>
      <c r="O6" s="307"/>
      <c r="P6" s="333"/>
      <c r="Q6" s="302"/>
      <c r="R6" s="304"/>
      <c r="S6" s="302"/>
      <c r="T6" s="303"/>
      <c r="U6" s="304"/>
      <c r="V6" s="307"/>
      <c r="W6" s="308"/>
      <c r="X6" s="309"/>
      <c r="Y6" s="310"/>
      <c r="Z6" s="329"/>
      <c r="AA6" s="330"/>
      <c r="AB6" s="85"/>
      <c r="AC6" s="138"/>
      <c r="AD6" s="138"/>
      <c r="AF6" s="90">
        <v>3</v>
      </c>
      <c r="AG6" s="162" t="s">
        <v>41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47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42</v>
      </c>
    </row>
    <row r="8" spans="2:57" ht="19.5" customHeight="1" x14ac:dyDescent="0.15">
      <c r="B8" s="2"/>
      <c r="C8" s="2"/>
      <c r="D8" s="223"/>
      <c r="E8" s="224"/>
      <c r="F8" s="233" t="s">
        <v>4</v>
      </c>
      <c r="G8" s="233"/>
      <c r="H8" s="233" t="s">
        <v>5</v>
      </c>
      <c r="I8" s="233"/>
      <c r="J8" s="233" t="s">
        <v>1</v>
      </c>
      <c r="K8" s="233"/>
      <c r="L8" s="233"/>
      <c r="M8" s="233" t="s">
        <v>14</v>
      </c>
      <c r="N8" s="233"/>
      <c r="O8" s="233" t="s">
        <v>21</v>
      </c>
      <c r="P8" s="233"/>
      <c r="Q8" s="262" t="s">
        <v>3</v>
      </c>
      <c r="R8" s="262"/>
      <c r="S8" s="262" t="s">
        <v>15</v>
      </c>
      <c r="T8" s="262"/>
      <c r="U8" s="262"/>
      <c r="V8" s="233" t="s">
        <v>89</v>
      </c>
      <c r="W8" s="271"/>
      <c r="X8" s="288" t="s">
        <v>22</v>
      </c>
      <c r="Y8" s="277"/>
      <c r="Z8" s="276" t="s">
        <v>0</v>
      </c>
      <c r="AA8" s="277"/>
      <c r="AB8" s="159"/>
      <c r="AC8" s="159"/>
      <c r="AD8" s="2"/>
      <c r="AE8" s="2"/>
      <c r="AF8" s="244" t="s">
        <v>2</v>
      </c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25" t="s">
        <v>86</v>
      </c>
      <c r="E9" s="226"/>
      <c r="F9" s="267">
        <v>23.43</v>
      </c>
      <c r="G9" s="268"/>
      <c r="H9" s="234">
        <v>22.32</v>
      </c>
      <c r="I9" s="235"/>
      <c r="J9" s="234">
        <v>46.2</v>
      </c>
      <c r="K9" s="311"/>
      <c r="L9" s="235"/>
      <c r="M9" s="234">
        <v>46.25</v>
      </c>
      <c r="N9" s="235"/>
      <c r="O9" s="267">
        <v>54.24</v>
      </c>
      <c r="P9" s="268"/>
      <c r="Q9" s="263">
        <v>8.8800000000000008</v>
      </c>
      <c r="R9" s="263"/>
      <c r="S9" s="263">
        <v>168.15</v>
      </c>
      <c r="T9" s="263"/>
      <c r="U9" s="263"/>
      <c r="V9" s="267">
        <v>12.72</v>
      </c>
      <c r="W9" s="305"/>
      <c r="X9" s="306"/>
      <c r="Y9" s="279"/>
      <c r="Z9" s="278"/>
      <c r="AA9" s="279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255">
        <f>X2</f>
        <v>0</v>
      </c>
      <c r="E10" s="256"/>
      <c r="F10" s="231"/>
      <c r="G10" s="232"/>
      <c r="H10" s="231"/>
      <c r="I10" s="232"/>
      <c r="J10" s="231"/>
      <c r="K10" s="257"/>
      <c r="L10" s="232"/>
      <c r="M10" s="250"/>
      <c r="N10" s="251"/>
      <c r="O10" s="231"/>
      <c r="P10" s="232"/>
      <c r="Q10" s="264"/>
      <c r="R10" s="264"/>
      <c r="S10" s="264"/>
      <c r="T10" s="264"/>
      <c r="U10" s="264"/>
      <c r="V10" s="231"/>
      <c r="W10" s="257"/>
      <c r="X10" s="297"/>
      <c r="Y10" s="281"/>
      <c r="Z10" s="280"/>
      <c r="AA10" s="281"/>
      <c r="AB10" s="160"/>
      <c r="AC10" s="160"/>
      <c r="AD10" s="2"/>
      <c r="AE10" s="2"/>
      <c r="AF10" s="252" t="s">
        <v>8</v>
      </c>
      <c r="AG10" s="253"/>
      <c r="AH10" s="253"/>
      <c r="AI10" s="253"/>
      <c r="AJ10" s="253"/>
      <c r="AK10" s="253"/>
      <c r="AL10" s="253"/>
      <c r="AM10" s="253"/>
      <c r="AN10" s="254"/>
      <c r="AO10" s="168"/>
      <c r="AP10" s="94" t="s">
        <v>10</v>
      </c>
      <c r="AQ10" s="96" t="s">
        <v>0</v>
      </c>
      <c r="AS10" s="272"/>
      <c r="AT10" s="272"/>
      <c r="AU10" s="272"/>
      <c r="AV10" s="272"/>
      <c r="AW10" s="272"/>
    </row>
    <row r="11" spans="2:57" ht="24" customHeight="1" x14ac:dyDescent="0.15">
      <c r="B11" s="2"/>
      <c r="C11" s="2"/>
      <c r="D11" s="292" t="s">
        <v>87</v>
      </c>
      <c r="E11" s="293"/>
      <c r="F11" s="229">
        <v>5</v>
      </c>
      <c r="G11" s="230"/>
      <c r="H11" s="229">
        <v>7</v>
      </c>
      <c r="I11" s="230"/>
      <c r="J11" s="229">
        <v>6</v>
      </c>
      <c r="K11" s="289"/>
      <c r="L11" s="230" t="str">
        <f>IF(L9&lt;AL23,"1",IF(L9&lt;=AL24,"2",IF(L9&lt;AL25,"3",IF(L9&lt;AL26,"4",IF(L9&lt;AL27,"5",IF(L9&lt;AL28,"6",IF(L9&lt;AL29,"7",IF(L9&lt;AL30,"8",IF(L9&lt;AL31,"9",IF(L9&gt;=AL31,"10"))))))))))</f>
        <v>1</v>
      </c>
      <c r="M11" s="229">
        <v>7</v>
      </c>
      <c r="N11" s="230"/>
      <c r="O11" s="229">
        <v>7</v>
      </c>
      <c r="P11" s="230"/>
      <c r="Q11" s="265">
        <v>6</v>
      </c>
      <c r="R11" s="265"/>
      <c r="S11" s="265">
        <v>6</v>
      </c>
      <c r="T11" s="265"/>
      <c r="U11" s="265"/>
      <c r="V11" s="229">
        <v>5</v>
      </c>
      <c r="W11" s="289"/>
      <c r="X11" s="298">
        <v>48.56</v>
      </c>
      <c r="Y11" s="283"/>
      <c r="Z11" s="282" t="str">
        <f>IF(X11&lt;AX36,"E",IF(X11&lt;AX37,"D",IF(X11&lt;AX38,"C",IF(X11&lt;AX39,"B",IF(X11&gt;=AX39,"A")))))</f>
        <v>B</v>
      </c>
      <c r="AA11" s="283"/>
      <c r="AB11" s="158"/>
      <c r="AC11" s="158"/>
      <c r="AD11" s="92"/>
      <c r="AE11" s="85"/>
      <c r="AF11" s="19"/>
      <c r="AG11" s="91" t="s">
        <v>4</v>
      </c>
      <c r="AH11" s="91" t="s">
        <v>11</v>
      </c>
      <c r="AI11" s="91" t="s">
        <v>12</v>
      </c>
      <c r="AJ11" s="81" t="s">
        <v>95</v>
      </c>
      <c r="AK11" s="81" t="s">
        <v>6</v>
      </c>
      <c r="AL11" s="91" t="s">
        <v>3</v>
      </c>
      <c r="AM11" s="81" t="s">
        <v>96</v>
      </c>
      <c r="AN11" s="81" t="s">
        <v>90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269">
        <f>X2</f>
        <v>0</v>
      </c>
      <c r="E12" s="270"/>
      <c r="F12" s="227"/>
      <c r="G12" s="228"/>
      <c r="H12" s="227"/>
      <c r="I12" s="228"/>
      <c r="J12" s="227"/>
      <c r="K12" s="299"/>
      <c r="L12" s="228"/>
      <c r="M12" s="227"/>
      <c r="N12" s="228"/>
      <c r="O12" s="227"/>
      <c r="P12" s="228"/>
      <c r="Q12" s="266"/>
      <c r="R12" s="266"/>
      <c r="S12" s="266"/>
      <c r="T12" s="266"/>
      <c r="U12" s="266"/>
      <c r="V12" s="227"/>
      <c r="W12" s="299"/>
      <c r="X12" s="287">
        <f>F12+H12+J12+M12+O12+Q12+S12+V12</f>
        <v>0</v>
      </c>
      <c r="Y12" s="285"/>
      <c r="Z12" s="284" t="str">
        <f>IF(X12=0,"0",IF(X12&lt;AX36,"E",IF(X12&lt;AX37,"D",IF(X12&lt;AX38,"C",IF(X12&lt;AX39,"B",IF(X12&gt;=AX39,"A"))))))</f>
        <v>0</v>
      </c>
      <c r="AA12" s="285"/>
      <c r="AB12" s="161"/>
      <c r="AC12" s="161"/>
      <c r="AD12" s="48"/>
      <c r="AE12" s="93"/>
      <c r="AF12" s="19" t="s">
        <v>88</v>
      </c>
      <c r="AG12" s="170">
        <f>F9</f>
        <v>23.43</v>
      </c>
      <c r="AH12" s="170">
        <f>H9</f>
        <v>22.32</v>
      </c>
      <c r="AI12" s="170">
        <f>J9</f>
        <v>46.2</v>
      </c>
      <c r="AJ12" s="170">
        <f>M9</f>
        <v>46.25</v>
      </c>
      <c r="AK12" s="170">
        <f>O9</f>
        <v>54.24</v>
      </c>
      <c r="AL12" s="170">
        <f>Q9</f>
        <v>8.8800000000000008</v>
      </c>
      <c r="AM12" s="170">
        <f>S9</f>
        <v>168.15</v>
      </c>
      <c r="AN12" s="170">
        <f>V9</f>
        <v>12.72</v>
      </c>
      <c r="AO12" s="164"/>
      <c r="AP12" s="45">
        <f>X11</f>
        <v>48.56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249" t="s">
        <v>27</v>
      </c>
      <c r="E13" s="249"/>
      <c r="F13" s="248" t="str">
        <f>IF(F10&lt;=AF35,"0",IF(F10&lt;AF36,"1",IF(F10&lt;=AF37,"2",IF(F10&lt;AF38,"3",IF(F10&lt;AF39,"4",IF(F10&lt;AF40,"5",IF(F10&lt;AF41,"6",IF(F10&lt;AF42,"7",IF(F10&lt;AF43,"8",IF(F10&lt;AF44,"9",IF(F10&gt;=AF44,"10")))))))))))</f>
        <v>0</v>
      </c>
      <c r="G13" s="248"/>
      <c r="H13" s="248" t="str">
        <f>IF(H10&lt;=AH35,"0",IF(H10&lt;AH36,"1",IF(H10&lt;=AH37,"2",IF(H10&lt;AH38,"3",IF(H10&lt;AH39,"4",IF(H10&lt;AH40,"5",IF(H10&lt;AH41,"6",IF(H10&lt;AH42,"7",IF(H10&lt;AH43,"8",IF(H10&lt;AH44,"9",IF(H10&gt;=AH44,"10")))))))))))</f>
        <v>0</v>
      </c>
      <c r="I13" s="248"/>
      <c r="J13" s="248" t="str">
        <f>IF(J10&lt;=AJ35,"0",IF(J10&lt;AJ36,"1",IF(J10&lt;=AJ37,"2",IF(J10&lt;AJ38,"3",IF(J10&lt;AJ39,"4",IF(J10&lt;AJ40,"5",IF(J10&lt;AJ41,"6",IF(J10&lt;AJ42,"7",IF(J10&lt;AJ43,"8",IF(J10&lt;AJ44,"9",IF(J10&gt;=AJ44,"10")))))))))))</f>
        <v>0</v>
      </c>
      <c r="K13" s="248"/>
      <c r="L13" s="248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248" t="str">
        <f>IF(M10&lt;=AL35,"0",IF(M10&lt;AL36,"1",IF(M10&lt;=AL37,"2",IF(M10&lt;AL38,"3",IF(M10&lt;AL39,"4",IF(M10&lt;AL40,"5",IF(M10&lt;AL41,"6",IF(M10&lt;AL42,"7",IF(M10&lt;AL43,"8",IF(M10&lt;AL44,"9",IF(M10&gt;=AL44,"10")))))))))))</f>
        <v>0</v>
      </c>
      <c r="N13" s="248"/>
      <c r="O13" s="248" t="str">
        <f>IF(O10&lt;=AN35,"0",IF(O10&lt;AN36,"1",IF(O10&lt;=AN37,"2",IF(O10&lt;AN38,"3",IF(O10&lt;AN39,"4",IF(O10&lt;AN40,"5",IF(O10&lt;AN41,"6",IF(O10&lt;AN42,"7",IF(O10&lt;AN43,"8",IF(O10&lt;AN44,"9",IF(O10&gt;=AN44,"10")))))))))))</f>
        <v>0</v>
      </c>
      <c r="P13" s="248"/>
      <c r="Q13" s="248" t="str">
        <f>IF(Q10&lt;=AP35,"0",IF(Q10&lt;AP36,"10",IF(Q10&lt;AP37,"9",IF(Q10&lt;AP38,"8",IF(Q10&lt;AP39,"7",IF(Q10&lt;AP40,"6",IF(Q10&lt;AP41,"5",IF(Q10&lt;AP42,"4",IF(Q10&lt;AP43,"3",IF(Q10&lt;AP44,"2",IF(Q10&gt;=AP44,"1")))))))))))</f>
        <v>0</v>
      </c>
      <c r="R13" s="248"/>
      <c r="S13" s="248" t="str">
        <f>IF(S10&lt;=AR35,"0",IF(S10&lt;AR36,"1",IF(S10&lt;AR37,"2",IF(S10&lt;AR38,"3",IF(S10&lt;AR39,"4",IF(S10&lt;AR40,"5",IF(S10&lt;AR41,"6",IF(S10&lt;AR42,"7",IF(S10&lt;AR43,"8",IF(S10&lt;AR44,"9",IF(S10&gt;=AR44,"10")))))))))))</f>
        <v>0</v>
      </c>
      <c r="T13" s="248"/>
      <c r="U13" s="248"/>
      <c r="V13" s="248" t="str">
        <f>IF(V10&lt;=AT35,"0",IF(V10&lt;AT36,"1",IF(V10&lt;AT37,"2",IF(V10&lt;AT38,"3",IF(V10&lt;AT39,"4",IF(V10&lt;AT40,"5",IF(V10&lt;AT41,"6",IF(V10&lt;AT42,"7",IF(V10&lt;AT43,"8",IF(V10&lt;AT44,"9",IF(V10&gt;=AT44,"10")))))))))))</f>
        <v>0</v>
      </c>
      <c r="W13" s="248"/>
      <c r="X13" s="258"/>
      <c r="Y13" s="258"/>
      <c r="Z13" s="258"/>
      <c r="AA13" s="258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52" t="s">
        <v>9</v>
      </c>
      <c r="AG14" s="253"/>
      <c r="AH14" s="253"/>
      <c r="AI14" s="253"/>
      <c r="AJ14" s="253"/>
      <c r="AK14" s="253"/>
      <c r="AL14" s="253"/>
      <c r="AM14" s="253"/>
      <c r="AN14" s="254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29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26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4</v>
      </c>
      <c r="AH15" s="104" t="s">
        <v>11</v>
      </c>
      <c r="AI15" s="104" t="s">
        <v>12</v>
      </c>
      <c r="AJ15" s="105" t="s">
        <v>95</v>
      </c>
      <c r="AK15" s="105" t="s">
        <v>6</v>
      </c>
      <c r="AL15" s="104" t="s">
        <v>3</v>
      </c>
      <c r="AM15" s="105" t="s">
        <v>96</v>
      </c>
      <c r="AN15" s="105" t="s">
        <v>91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88</v>
      </c>
      <c r="AG16" s="25">
        <f>F11</f>
        <v>5</v>
      </c>
      <c r="AH16" s="25">
        <f>H11</f>
        <v>7</v>
      </c>
      <c r="AI16" s="25">
        <f>J11</f>
        <v>6</v>
      </c>
      <c r="AJ16" s="25">
        <f>M11</f>
        <v>7</v>
      </c>
      <c r="AK16" s="25">
        <f>O11</f>
        <v>7</v>
      </c>
      <c r="AL16" s="25">
        <f>Q11</f>
        <v>6</v>
      </c>
      <c r="AM16" s="25">
        <f>S11</f>
        <v>6</v>
      </c>
      <c r="AN16" s="25">
        <f>V11</f>
        <v>5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216" t="s">
        <v>81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65</v>
      </c>
      <c r="AG21" s="54" t="s">
        <v>67</v>
      </c>
      <c r="AH21" s="59" t="s">
        <v>68</v>
      </c>
      <c r="AI21" s="60" t="s">
        <v>67</v>
      </c>
      <c r="AJ21" s="61" t="s">
        <v>69</v>
      </c>
      <c r="AK21" s="62" t="s">
        <v>67</v>
      </c>
      <c r="AL21" s="63" t="s">
        <v>70</v>
      </c>
      <c r="AM21" s="64" t="s">
        <v>67</v>
      </c>
      <c r="AN21" s="65" t="s">
        <v>21</v>
      </c>
      <c r="AO21" s="66" t="s">
        <v>66</v>
      </c>
      <c r="AP21" s="67" t="s">
        <v>71</v>
      </c>
      <c r="AQ21" s="69" t="s">
        <v>67</v>
      </c>
      <c r="AR21" s="59" t="s">
        <v>72</v>
      </c>
      <c r="AS21" s="60" t="s">
        <v>67</v>
      </c>
      <c r="AT21" s="61" t="s">
        <v>73</v>
      </c>
      <c r="AU21" s="62" t="s">
        <v>67</v>
      </c>
      <c r="AV21" s="72" t="s">
        <v>74</v>
      </c>
      <c r="AW21" s="74" t="s">
        <v>75</v>
      </c>
      <c r="AX21" s="72" t="s">
        <v>74</v>
      </c>
      <c r="AY21" s="74" t="s">
        <v>75</v>
      </c>
      <c r="AZ21" s="72" t="s">
        <v>74</v>
      </c>
      <c r="BA21" s="74" t="s">
        <v>75</v>
      </c>
      <c r="BB21" s="217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76</v>
      </c>
      <c r="AX22" s="75">
        <v>0</v>
      </c>
      <c r="AY22" s="76" t="s">
        <v>76</v>
      </c>
      <c r="AZ22" s="77">
        <v>0</v>
      </c>
      <c r="BA22" s="76" t="s">
        <v>76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26</v>
      </c>
      <c r="AO23" s="56">
        <v>2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77</v>
      </c>
      <c r="AX23" s="51">
        <v>27</v>
      </c>
      <c r="AY23" s="56" t="s">
        <v>77</v>
      </c>
      <c r="AZ23" s="78">
        <v>31</v>
      </c>
      <c r="BA23" s="56" t="s">
        <v>77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37</v>
      </c>
      <c r="AO24" s="56">
        <v>3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78</v>
      </c>
      <c r="AX24" s="51">
        <v>37</v>
      </c>
      <c r="AY24" s="56" t="s">
        <v>78</v>
      </c>
      <c r="AZ24" s="78">
        <v>41</v>
      </c>
      <c r="BA24" s="56" t="s">
        <v>78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321" t="s">
        <v>7</v>
      </c>
      <c r="W25" s="323" t="str">
        <f>AQ12</f>
        <v>B</v>
      </c>
      <c r="X25" s="323"/>
      <c r="Y25" s="323"/>
      <c r="Z25" s="323"/>
      <c r="AA25" s="315" t="str">
        <f>AQ13</f>
        <v>0</v>
      </c>
      <c r="AB25" s="315"/>
      <c r="AC25" s="315"/>
      <c r="AD25" s="315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51</v>
      </c>
      <c r="AO25" s="56">
        <v>4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79</v>
      </c>
      <c r="AX25" s="51">
        <v>47</v>
      </c>
      <c r="AY25" s="56" t="s">
        <v>79</v>
      </c>
      <c r="AZ25" s="78">
        <v>51</v>
      </c>
      <c r="BA25" s="56" t="s">
        <v>79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322"/>
      <c r="W26" s="324"/>
      <c r="X26" s="324"/>
      <c r="Y26" s="324"/>
      <c r="Z26" s="324"/>
      <c r="AA26" s="316"/>
      <c r="AB26" s="316"/>
      <c r="AC26" s="316"/>
      <c r="AD26" s="316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63</v>
      </c>
      <c r="AO26" s="57">
        <v>5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80</v>
      </c>
      <c r="AX26" s="53">
        <v>57</v>
      </c>
      <c r="AY26" s="58" t="s">
        <v>80</v>
      </c>
      <c r="AZ26" s="79">
        <v>60</v>
      </c>
      <c r="BA26" s="58" t="s">
        <v>80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76</v>
      </c>
      <c r="AO27" s="56">
        <v>6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18</v>
      </c>
      <c r="AX27" t="s">
        <v>19</v>
      </c>
      <c r="AZ27" t="s">
        <v>20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34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90</v>
      </c>
      <c r="AO28" s="56">
        <v>7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  <c r="BB28" s="112"/>
      <c r="BC28" s="112"/>
      <c r="BD28" s="112"/>
      <c r="BE28" s="112"/>
      <c r="BF28" s="112"/>
      <c r="BG28" s="112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318" t="s">
        <v>33</v>
      </c>
      <c r="W29" s="318"/>
      <c r="X29" s="318"/>
      <c r="Y29" s="318"/>
      <c r="Z29" s="318"/>
      <c r="AA29" s="318"/>
      <c r="AB29" s="318"/>
      <c r="AC29" s="319"/>
      <c r="AD29" s="320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102</v>
      </c>
      <c r="AO29" s="56">
        <v>8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  <c r="BB29" s="112"/>
      <c r="BC29" s="112"/>
      <c r="BD29" s="112"/>
      <c r="BE29" s="112"/>
      <c r="BF29" s="112"/>
      <c r="BG29" s="112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312" t="s">
        <v>83</v>
      </c>
      <c r="W30" s="312"/>
      <c r="X30" s="312"/>
      <c r="Y30" s="312"/>
      <c r="Z30" s="312"/>
      <c r="AA30" s="312"/>
      <c r="AB30" s="312"/>
      <c r="AC30" s="319"/>
      <c r="AD30" s="320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113</v>
      </c>
      <c r="AO30" s="56">
        <v>9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  <c r="BB30" s="112"/>
      <c r="BC30" s="112"/>
      <c r="BD30" s="112"/>
      <c r="BE30" s="112"/>
      <c r="BF30" s="112"/>
      <c r="BG30" s="112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312" t="s">
        <v>84</v>
      </c>
      <c r="W31" s="312"/>
      <c r="X31" s="312"/>
      <c r="Y31" s="312"/>
      <c r="Z31" s="312"/>
      <c r="AA31" s="312"/>
      <c r="AB31" s="312"/>
      <c r="AC31" s="319"/>
      <c r="AD31" s="320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125</v>
      </c>
      <c r="AO31" s="58">
        <v>10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  <c r="BB31" s="112"/>
      <c r="BC31" s="112"/>
      <c r="BD31" s="112"/>
      <c r="BE31" s="112"/>
      <c r="BF31" s="112"/>
      <c r="BG31" s="112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318" t="s">
        <v>32</v>
      </c>
      <c r="W32" s="318"/>
      <c r="X32" s="318"/>
      <c r="Y32" s="318"/>
      <c r="Z32" s="318"/>
      <c r="AA32" s="318"/>
      <c r="AB32" s="318"/>
      <c r="AC32" s="319"/>
      <c r="AD32" s="320"/>
      <c r="BB32" s="112"/>
      <c r="BC32" s="112"/>
      <c r="BD32" s="112"/>
      <c r="BE32" s="112"/>
      <c r="BF32" s="112"/>
      <c r="BG32" s="11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317" t="s">
        <v>35</v>
      </c>
      <c r="W33" s="317"/>
      <c r="X33" s="317"/>
      <c r="Y33" s="317"/>
      <c r="Z33" s="317"/>
      <c r="AA33" s="317"/>
      <c r="AB33" s="317"/>
      <c r="AC33" s="317"/>
      <c r="AD33" s="317"/>
      <c r="AF33" s="216" t="s">
        <v>82</v>
      </c>
      <c r="BB33" s="112"/>
      <c r="BC33" s="112"/>
      <c r="BD33" s="112"/>
      <c r="BE33" s="112"/>
      <c r="BF33" s="112"/>
      <c r="BG33" s="112"/>
    </row>
    <row r="34" spans="2:59" ht="18" customHeight="1" thickBot="1" x14ac:dyDescent="0.2">
      <c r="B34" s="80" t="s">
        <v>48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65</v>
      </c>
      <c r="AG34" s="54" t="s">
        <v>67</v>
      </c>
      <c r="AH34" s="59" t="s">
        <v>68</v>
      </c>
      <c r="AI34" s="60" t="s">
        <v>67</v>
      </c>
      <c r="AJ34" s="61" t="s">
        <v>69</v>
      </c>
      <c r="AK34" s="62" t="s">
        <v>67</v>
      </c>
      <c r="AL34" s="63" t="s">
        <v>70</v>
      </c>
      <c r="AM34" s="64" t="s">
        <v>67</v>
      </c>
      <c r="AN34" s="65" t="s">
        <v>21</v>
      </c>
      <c r="AO34" s="66" t="s">
        <v>66</v>
      </c>
      <c r="AP34" s="67" t="s">
        <v>71</v>
      </c>
      <c r="AQ34" s="69" t="s">
        <v>67</v>
      </c>
      <c r="AR34" s="59" t="s">
        <v>72</v>
      </c>
      <c r="AS34" s="60" t="s">
        <v>67</v>
      </c>
      <c r="AT34" s="61" t="s">
        <v>73</v>
      </c>
      <c r="AU34" s="62" t="s">
        <v>67</v>
      </c>
      <c r="AV34" s="72" t="s">
        <v>74</v>
      </c>
      <c r="AW34" s="74" t="s">
        <v>75</v>
      </c>
      <c r="AX34" s="72" t="s">
        <v>74</v>
      </c>
      <c r="AY34" s="74" t="s">
        <v>75</v>
      </c>
      <c r="AZ34" s="72" t="s">
        <v>74</v>
      </c>
      <c r="BA34" s="74" t="s">
        <v>75</v>
      </c>
      <c r="BB34" s="217"/>
      <c r="BC34" s="119"/>
      <c r="BD34" s="119"/>
      <c r="BE34" s="119"/>
      <c r="BF34" s="119"/>
      <c r="BG34" s="119"/>
    </row>
    <row r="35" spans="2:59" ht="17.100000000000001" customHeight="1" x14ac:dyDescent="0.15">
      <c r="B35" s="245" t="s">
        <v>4</v>
      </c>
      <c r="C35" s="5"/>
      <c r="D35" s="7"/>
      <c r="E35" s="7"/>
      <c r="F35" s="7"/>
      <c r="G35" s="7"/>
      <c r="H35" s="7"/>
      <c r="I35" s="7"/>
      <c r="J35" s="11"/>
      <c r="K35" s="2"/>
      <c r="L35" s="238" t="s">
        <v>5</v>
      </c>
      <c r="M35" s="5"/>
      <c r="N35" s="7"/>
      <c r="O35" s="7"/>
      <c r="P35" s="7"/>
      <c r="Q35" s="7"/>
      <c r="R35" s="7"/>
      <c r="S35" s="7"/>
      <c r="T35" s="11"/>
      <c r="V35" s="245" t="s">
        <v>1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76</v>
      </c>
      <c r="AX35" s="75">
        <v>0</v>
      </c>
      <c r="AY35" s="76" t="s">
        <v>76</v>
      </c>
      <c r="AZ35" s="77">
        <v>0</v>
      </c>
      <c r="BA35" s="76" t="s">
        <v>76</v>
      </c>
      <c r="BB35" s="154"/>
      <c r="BC35" s="73"/>
      <c r="BD35" s="73"/>
      <c r="BE35" s="73"/>
      <c r="BF35" s="2"/>
      <c r="BG35" s="73"/>
    </row>
    <row r="36" spans="2:59" ht="17.100000000000001" customHeight="1" x14ac:dyDescent="0.15">
      <c r="B36" s="246"/>
      <c r="C36" s="6"/>
      <c r="D36" s="2"/>
      <c r="E36" s="2"/>
      <c r="F36" s="2"/>
      <c r="G36" s="2"/>
      <c r="H36" s="2"/>
      <c r="I36" s="2"/>
      <c r="J36" s="9"/>
      <c r="K36" s="2"/>
      <c r="L36" s="239"/>
      <c r="M36" s="6"/>
      <c r="N36" s="2"/>
      <c r="O36" s="2"/>
      <c r="P36" s="2"/>
      <c r="Q36" s="2"/>
      <c r="R36" s="2"/>
      <c r="S36" s="2"/>
      <c r="T36" s="9"/>
      <c r="V36" s="246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15</v>
      </c>
      <c r="AO36" s="56">
        <v>2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77</v>
      </c>
      <c r="AX36" s="51">
        <v>27</v>
      </c>
      <c r="AY36" s="56" t="s">
        <v>77</v>
      </c>
      <c r="AZ36" s="78">
        <v>27</v>
      </c>
      <c r="BA36" s="56" t="s">
        <v>77</v>
      </c>
      <c r="BB36" s="154"/>
      <c r="BC36" s="73"/>
      <c r="BD36" s="73"/>
      <c r="BE36" s="73"/>
      <c r="BF36" s="2"/>
      <c r="BG36" s="73"/>
    </row>
    <row r="37" spans="2:59" ht="17.100000000000001" customHeight="1" x14ac:dyDescent="0.15">
      <c r="B37" s="246"/>
      <c r="C37" s="6"/>
      <c r="D37" s="2"/>
      <c r="E37" s="2"/>
      <c r="F37" s="2"/>
      <c r="G37" s="2"/>
      <c r="H37" s="2"/>
      <c r="I37" s="2"/>
      <c r="J37" s="9"/>
      <c r="K37" s="2"/>
      <c r="L37" s="239"/>
      <c r="M37" s="6"/>
      <c r="N37" s="2"/>
      <c r="O37" s="2"/>
      <c r="P37" s="2"/>
      <c r="Q37" s="2"/>
      <c r="R37" s="2"/>
      <c r="S37" s="2"/>
      <c r="T37" s="9"/>
      <c r="V37" s="246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21</v>
      </c>
      <c r="AO37" s="56">
        <v>3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32</v>
      </c>
      <c r="AW37" s="56" t="s">
        <v>78</v>
      </c>
      <c r="AX37" s="51">
        <v>37</v>
      </c>
      <c r="AY37" s="56" t="s">
        <v>78</v>
      </c>
      <c r="AZ37" s="78">
        <v>37</v>
      </c>
      <c r="BA37" s="56" t="s">
        <v>78</v>
      </c>
      <c r="BB37" s="154"/>
      <c r="BC37" s="73"/>
      <c r="BD37" s="73"/>
      <c r="BE37" s="73"/>
      <c r="BF37" s="2"/>
      <c r="BG37" s="73"/>
    </row>
    <row r="38" spans="2:59" ht="17.100000000000001" customHeight="1" x14ac:dyDescent="0.15">
      <c r="B38" s="246"/>
      <c r="C38" s="6"/>
      <c r="D38" s="2"/>
      <c r="E38" s="2"/>
      <c r="F38" s="2"/>
      <c r="G38" s="2"/>
      <c r="H38" s="2"/>
      <c r="I38" s="2"/>
      <c r="J38" s="9"/>
      <c r="K38" s="2"/>
      <c r="L38" s="239"/>
      <c r="M38" s="6"/>
      <c r="N38" s="2"/>
      <c r="O38" s="2"/>
      <c r="P38" s="2"/>
      <c r="Q38" s="2"/>
      <c r="R38" s="2"/>
      <c r="S38" s="2"/>
      <c r="T38" s="9"/>
      <c r="V38" s="246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27</v>
      </c>
      <c r="AO38" s="56">
        <v>4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41</v>
      </c>
      <c r="AW38" s="56" t="s">
        <v>79</v>
      </c>
      <c r="AX38" s="51">
        <v>47</v>
      </c>
      <c r="AY38" s="56" t="s">
        <v>79</v>
      </c>
      <c r="AZ38" s="78">
        <v>47</v>
      </c>
      <c r="BA38" s="56" t="s">
        <v>79</v>
      </c>
      <c r="BB38" s="154"/>
      <c r="BC38" s="73"/>
      <c r="BD38" s="73"/>
      <c r="BE38" s="73"/>
      <c r="BF38" s="2"/>
      <c r="BG38" s="73"/>
    </row>
    <row r="39" spans="2:59" ht="17.100000000000001" customHeight="1" thickBot="1" x14ac:dyDescent="0.2">
      <c r="B39" s="246"/>
      <c r="C39" s="6"/>
      <c r="D39" s="2"/>
      <c r="E39" s="2"/>
      <c r="F39" s="2"/>
      <c r="G39" s="2"/>
      <c r="H39" s="2"/>
      <c r="I39" s="2"/>
      <c r="J39" s="9"/>
      <c r="K39" s="2"/>
      <c r="L39" s="239"/>
      <c r="M39" s="6"/>
      <c r="N39" s="2"/>
      <c r="O39" s="2"/>
      <c r="P39" s="2"/>
      <c r="Q39" s="2"/>
      <c r="R39" s="2"/>
      <c r="S39" s="2"/>
      <c r="T39" s="9"/>
      <c r="V39" s="246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35</v>
      </c>
      <c r="AO39" s="57">
        <v>5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51</v>
      </c>
      <c r="AW39" s="58" t="s">
        <v>80</v>
      </c>
      <c r="AX39" s="53">
        <v>57</v>
      </c>
      <c r="AY39" s="58" t="s">
        <v>80</v>
      </c>
      <c r="AZ39" s="79">
        <v>57</v>
      </c>
      <c r="BA39" s="58" t="s">
        <v>80</v>
      </c>
      <c r="BB39" s="154"/>
      <c r="BC39" s="73"/>
      <c r="BD39" s="73"/>
      <c r="BE39" s="73"/>
      <c r="BF39" s="2"/>
      <c r="BG39" s="73"/>
    </row>
    <row r="40" spans="2:59" ht="17.100000000000001" customHeight="1" x14ac:dyDescent="0.15">
      <c r="B40" s="247"/>
      <c r="C40" s="15" t="s">
        <v>9</v>
      </c>
      <c r="D40" s="236">
        <f>$AG16</f>
        <v>5</v>
      </c>
      <c r="E40" s="237"/>
      <c r="F40" s="236">
        <f>$AG17</f>
        <v>0</v>
      </c>
      <c r="G40" s="237"/>
      <c r="H40" s="35"/>
      <c r="I40" s="35"/>
      <c r="J40" s="37"/>
      <c r="K40" s="36"/>
      <c r="L40" s="240"/>
      <c r="M40" s="15" t="s">
        <v>9</v>
      </c>
      <c r="N40" s="236">
        <f>$AH16</f>
        <v>7</v>
      </c>
      <c r="O40" s="237"/>
      <c r="P40" s="236">
        <f>$AH17</f>
        <v>0</v>
      </c>
      <c r="Q40" s="237"/>
      <c r="R40" s="8"/>
      <c r="S40" s="8"/>
      <c r="T40" s="10"/>
      <c r="V40" s="247"/>
      <c r="W40" s="15" t="s">
        <v>9</v>
      </c>
      <c r="X40" s="236">
        <f>$AI16</f>
        <v>6</v>
      </c>
      <c r="Y40" s="237"/>
      <c r="Z40" s="236">
        <f>$AI17</f>
        <v>0</v>
      </c>
      <c r="AA40" s="237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44</v>
      </c>
      <c r="AO40" s="56">
        <v>6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18</v>
      </c>
      <c r="AX40" t="s">
        <v>19</v>
      </c>
      <c r="AZ40" t="s">
        <v>20</v>
      </c>
      <c r="BB40" s="112"/>
      <c r="BC40" s="112"/>
      <c r="BD40" s="112"/>
      <c r="BE40" s="112"/>
      <c r="BF40" s="112"/>
      <c r="BG40" s="112"/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54</v>
      </c>
      <c r="AO41" s="56">
        <v>7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238" t="s">
        <v>14</v>
      </c>
      <c r="C42" s="5"/>
      <c r="D42" s="7"/>
      <c r="E42" s="7"/>
      <c r="F42" s="7"/>
      <c r="G42" s="7"/>
      <c r="H42" s="7"/>
      <c r="I42" s="7"/>
      <c r="J42" s="11"/>
      <c r="K42" s="2"/>
      <c r="L42" s="241" t="s">
        <v>13</v>
      </c>
      <c r="M42" s="5"/>
      <c r="N42" s="7"/>
      <c r="O42" s="7"/>
      <c r="P42" s="7"/>
      <c r="Q42" s="7"/>
      <c r="R42" s="7"/>
      <c r="S42" s="7"/>
      <c r="T42" s="11"/>
      <c r="V42" s="238" t="s">
        <v>3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64</v>
      </c>
      <c r="AO42" s="56">
        <v>8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239"/>
      <c r="C43" s="6"/>
      <c r="D43" s="2"/>
      <c r="E43" s="2"/>
      <c r="F43" s="2"/>
      <c r="G43" s="2"/>
      <c r="H43" s="2"/>
      <c r="I43" s="2"/>
      <c r="J43" s="9"/>
      <c r="K43" s="2"/>
      <c r="L43" s="242"/>
      <c r="M43" s="6"/>
      <c r="N43" s="2"/>
      <c r="O43" s="2"/>
      <c r="P43" s="2"/>
      <c r="Q43" s="2"/>
      <c r="R43" s="2"/>
      <c r="S43" s="2"/>
      <c r="T43" s="9"/>
      <c r="V43" s="239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76</v>
      </c>
      <c r="AO43" s="56">
        <v>9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239"/>
      <c r="C44" s="6"/>
      <c r="D44" s="2"/>
      <c r="E44" s="2"/>
      <c r="F44" s="2"/>
      <c r="G44" s="2"/>
      <c r="H44" s="2"/>
      <c r="I44" s="2"/>
      <c r="J44" s="9"/>
      <c r="K44" s="2"/>
      <c r="L44" s="242"/>
      <c r="M44" s="6"/>
      <c r="N44" s="2"/>
      <c r="O44" s="2"/>
      <c r="P44" s="2"/>
      <c r="Q44" s="2"/>
      <c r="R44" s="2"/>
      <c r="S44" s="2"/>
      <c r="T44" s="9"/>
      <c r="V44" s="239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88</v>
      </c>
      <c r="AO44" s="58">
        <v>10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239"/>
      <c r="C45" s="6"/>
      <c r="D45" s="2"/>
      <c r="E45" s="2"/>
      <c r="F45" s="2"/>
      <c r="G45" s="2"/>
      <c r="H45" s="2"/>
      <c r="I45" s="2"/>
      <c r="J45" s="9"/>
      <c r="K45" s="2"/>
      <c r="L45" s="242"/>
      <c r="M45" s="6"/>
      <c r="N45" s="2"/>
      <c r="O45" s="2"/>
      <c r="P45" s="2"/>
      <c r="Q45" s="2"/>
      <c r="R45" s="2"/>
      <c r="S45" s="2"/>
      <c r="T45" s="9"/>
      <c r="V45" s="239"/>
      <c r="W45" s="6"/>
      <c r="AB45" s="313" t="s">
        <v>85</v>
      </c>
      <c r="AC45" s="313"/>
      <c r="AD45" s="314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239"/>
      <c r="C46" s="6"/>
      <c r="D46" s="2"/>
      <c r="E46" s="2"/>
      <c r="F46" s="2"/>
      <c r="G46" s="2"/>
      <c r="H46" s="2"/>
      <c r="I46" s="2"/>
      <c r="J46" s="9"/>
      <c r="K46" s="2"/>
      <c r="L46" s="242"/>
      <c r="M46" s="6"/>
      <c r="N46" s="2"/>
      <c r="O46" s="2"/>
      <c r="P46" s="2"/>
      <c r="Q46" s="2"/>
      <c r="R46" s="2"/>
      <c r="S46" s="2"/>
      <c r="T46" s="9"/>
      <c r="V46" s="239"/>
      <c r="W46" s="6"/>
      <c r="AB46" s="313"/>
      <c r="AC46" s="313"/>
      <c r="AD46" s="314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240"/>
      <c r="C47" s="15" t="s">
        <v>9</v>
      </c>
      <c r="D47" s="236">
        <f>$AJ16</f>
        <v>7</v>
      </c>
      <c r="E47" s="237"/>
      <c r="F47" s="236">
        <f>$AJ17</f>
        <v>0</v>
      </c>
      <c r="G47" s="237"/>
      <c r="H47" s="35"/>
      <c r="I47" s="35"/>
      <c r="J47" s="37"/>
      <c r="K47" s="36"/>
      <c r="L47" s="243"/>
      <c r="M47" s="15" t="s">
        <v>9</v>
      </c>
      <c r="N47" s="236">
        <f>$AK16</f>
        <v>7</v>
      </c>
      <c r="O47" s="237"/>
      <c r="P47" s="236">
        <f>$AK17</f>
        <v>0</v>
      </c>
      <c r="Q47" s="237"/>
      <c r="R47" s="8"/>
      <c r="S47" s="8"/>
      <c r="T47" s="10"/>
      <c r="V47" s="240"/>
      <c r="W47" s="15" t="s">
        <v>9</v>
      </c>
      <c r="X47" s="236">
        <f>$AL16</f>
        <v>6</v>
      </c>
      <c r="Y47" s="237"/>
      <c r="Z47" s="236">
        <f>$AL17</f>
        <v>0</v>
      </c>
      <c r="AA47" s="237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245" t="s">
        <v>15</v>
      </c>
      <c r="C49" s="5"/>
      <c r="D49" s="7"/>
      <c r="E49" s="7"/>
      <c r="F49" s="7"/>
      <c r="G49" s="7"/>
      <c r="H49" s="7"/>
      <c r="I49" s="7"/>
      <c r="J49" s="11"/>
      <c r="K49" s="2"/>
      <c r="L49" s="259" t="s">
        <v>89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246"/>
      <c r="C50" s="6"/>
      <c r="D50" s="2"/>
      <c r="E50" s="2"/>
      <c r="F50" s="2"/>
      <c r="G50" s="2"/>
      <c r="H50" s="2"/>
      <c r="I50" s="2"/>
      <c r="J50" s="9"/>
      <c r="K50" s="2"/>
      <c r="L50" s="260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246"/>
      <c r="C51" s="6"/>
      <c r="D51" s="2"/>
      <c r="E51" s="2"/>
      <c r="F51" s="2"/>
      <c r="G51" s="2"/>
      <c r="H51" s="2"/>
      <c r="I51" s="2"/>
      <c r="J51" s="9"/>
      <c r="K51" s="2"/>
      <c r="L51" s="260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246"/>
      <c r="C52" s="6"/>
      <c r="D52" s="2"/>
      <c r="E52" s="2"/>
      <c r="F52" s="2"/>
      <c r="G52" s="2"/>
      <c r="H52" s="2"/>
      <c r="I52" s="2"/>
      <c r="J52" s="9"/>
      <c r="K52" s="2"/>
      <c r="L52" s="260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246"/>
      <c r="C53" s="6"/>
      <c r="D53" s="2"/>
      <c r="E53" s="2"/>
      <c r="F53" s="2"/>
      <c r="G53" s="2"/>
      <c r="H53" s="2"/>
      <c r="I53" s="2"/>
      <c r="J53" s="9"/>
      <c r="K53" s="2"/>
      <c r="L53" s="260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247"/>
      <c r="C54" s="15" t="s">
        <v>9</v>
      </c>
      <c r="D54" s="236">
        <f>$AM16</f>
        <v>6</v>
      </c>
      <c r="E54" s="237"/>
      <c r="F54" s="236">
        <f>$AM17</f>
        <v>0</v>
      </c>
      <c r="G54" s="237"/>
      <c r="H54" s="35"/>
      <c r="I54" s="35"/>
      <c r="J54" s="37"/>
      <c r="K54" s="36"/>
      <c r="L54" s="261"/>
      <c r="M54" s="15" t="s">
        <v>9</v>
      </c>
      <c r="N54" s="236">
        <f>$AN16</f>
        <v>5</v>
      </c>
      <c r="O54" s="237"/>
      <c r="P54" s="236">
        <f>$AN17</f>
        <v>0</v>
      </c>
      <c r="Q54" s="237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6"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X5:Y5"/>
    <mergeCell ref="O4:P4"/>
    <mergeCell ref="Q4:R4"/>
    <mergeCell ref="V4:W4"/>
    <mergeCell ref="X10:Y10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M9:N9"/>
    <mergeCell ref="O9:P9"/>
    <mergeCell ref="O10:P10"/>
    <mergeCell ref="O11:P11"/>
    <mergeCell ref="O12:P12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5 Z6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73" t="s">
        <v>50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</row>
    <row r="2" spans="2:59" ht="29.25" customHeight="1" thickBot="1" x14ac:dyDescent="0.2">
      <c r="N2" s="286">
        <f>'中学校第２学年女子（表） '!N2:O2</f>
        <v>0</v>
      </c>
      <c r="O2" s="286"/>
      <c r="P2" s="106" t="s">
        <v>23</v>
      </c>
      <c r="Q2" s="286">
        <f>'中学校第２学年女子（表） '!Q2:R2</f>
        <v>0</v>
      </c>
      <c r="R2" s="286"/>
      <c r="S2" s="106" t="s">
        <v>25</v>
      </c>
      <c r="T2" s="286">
        <f>'中学校第２学年女子（表） '!T2:U2</f>
        <v>0</v>
      </c>
      <c r="U2" s="286"/>
      <c r="V2" s="106" t="s">
        <v>24</v>
      </c>
      <c r="W2" s="87" t="s">
        <v>17</v>
      </c>
      <c r="X2" s="286">
        <f>'中学校第２学年女子（表） '!X2:AD2</f>
        <v>0</v>
      </c>
      <c r="Y2" s="286"/>
      <c r="Z2" s="286"/>
      <c r="AA2" s="286"/>
      <c r="AB2" s="286"/>
      <c r="AC2" s="286"/>
      <c r="AD2" s="286"/>
    </row>
    <row r="3" spans="2:59" ht="18" customHeight="1" thickBot="1" x14ac:dyDescent="0.2">
      <c r="B3" s="1" t="s">
        <v>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449"/>
      <c r="D4" s="338"/>
      <c r="E4" s="450"/>
      <c r="F4" s="233" t="s">
        <v>4</v>
      </c>
      <c r="G4" s="233"/>
      <c r="H4" s="233" t="s">
        <v>5</v>
      </c>
      <c r="I4" s="233"/>
      <c r="J4" s="233" t="s">
        <v>1</v>
      </c>
      <c r="K4" s="233"/>
      <c r="L4" s="233"/>
      <c r="M4" s="271" t="s">
        <v>14</v>
      </c>
      <c r="N4" s="296"/>
      <c r="O4" s="233" t="s">
        <v>21</v>
      </c>
      <c r="P4" s="233"/>
      <c r="Q4" s="271" t="s">
        <v>3</v>
      </c>
      <c r="R4" s="296"/>
      <c r="S4" s="356" t="s">
        <v>15</v>
      </c>
      <c r="T4" s="357"/>
      <c r="U4" s="358"/>
      <c r="V4" s="233" t="s">
        <v>16</v>
      </c>
      <c r="W4" s="271"/>
      <c r="X4" s="334" t="s">
        <v>22</v>
      </c>
      <c r="Y4" s="326"/>
      <c r="Z4" s="276" t="s">
        <v>0</v>
      </c>
      <c r="AA4" s="277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451" t="s">
        <v>43</v>
      </c>
      <c r="D5" s="452"/>
      <c r="E5" s="453"/>
      <c r="F5" s="290">
        <f>'中学校第２学年女子（表） '!F5:G5</f>
        <v>0</v>
      </c>
      <c r="G5" s="301"/>
      <c r="H5" s="290">
        <f>'中学校第２学年女子（表） '!H5:I5</f>
        <v>0</v>
      </c>
      <c r="I5" s="301"/>
      <c r="J5" s="290">
        <f>'中学校第２学年女子（表） '!J5:K5</f>
        <v>0</v>
      </c>
      <c r="K5" s="291"/>
      <c r="L5" s="301"/>
      <c r="M5" s="290">
        <f>'中学校第２学年女子（表） '!M5:N5</f>
        <v>0</v>
      </c>
      <c r="N5" s="301"/>
      <c r="O5" s="290">
        <f>'中学校第２学年女子（表） '!O5:P5</f>
        <v>0</v>
      </c>
      <c r="P5" s="301"/>
      <c r="Q5" s="446">
        <f>'中学校第２学年女子（表） '!Q5:R5</f>
        <v>0</v>
      </c>
      <c r="R5" s="447"/>
      <c r="S5" s="290">
        <f>'中学校第２学年女子（表） '!S5:U5</f>
        <v>0</v>
      </c>
      <c r="T5" s="291"/>
      <c r="U5" s="301"/>
      <c r="V5" s="290">
        <f>'中学校第２学年女子（表） '!V5:W5</f>
        <v>0</v>
      </c>
      <c r="W5" s="295"/>
      <c r="X5" s="294">
        <f>'中学校第２学年女子（表） '!X5:Y5</f>
        <v>0</v>
      </c>
      <c r="Y5" s="295"/>
      <c r="Z5" s="327">
        <f>'中学校第２学年女子（表） '!Z5:AA5</f>
        <v>0</v>
      </c>
      <c r="AA5" s="3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454" t="s">
        <v>49</v>
      </c>
      <c r="D6" s="455"/>
      <c r="E6" s="456"/>
      <c r="F6" s="438">
        <f>'中学校第２学年女子（表） '!F6:G6</f>
        <v>0</v>
      </c>
      <c r="G6" s="448"/>
      <c r="H6" s="438">
        <f>'中学校第２学年女子（表） '!H6:I6</f>
        <v>0</v>
      </c>
      <c r="I6" s="448"/>
      <c r="J6" s="438">
        <f>'中学校第２学年女子（表） '!J6:L6</f>
        <v>0</v>
      </c>
      <c r="K6" s="439"/>
      <c r="L6" s="448"/>
      <c r="M6" s="438">
        <f>'中学校第２学年女子（表） '!M6:N6</f>
        <v>0</v>
      </c>
      <c r="N6" s="448"/>
      <c r="O6" s="438">
        <f>'中学校第２学年女子（表） '!O6:P6</f>
        <v>0</v>
      </c>
      <c r="P6" s="448"/>
      <c r="Q6" s="359">
        <f>'中学校第２学年女子（表） '!Q6:S6</f>
        <v>0</v>
      </c>
      <c r="R6" s="361"/>
      <c r="S6" s="359">
        <f>'中学校第２学年女子（表） '!S6:U6</f>
        <v>0</v>
      </c>
      <c r="T6" s="360"/>
      <c r="U6" s="361"/>
      <c r="V6" s="438">
        <f>'中学校第２学年女子（表） '!V6:W6</f>
        <v>0</v>
      </c>
      <c r="W6" s="439"/>
      <c r="X6" s="440">
        <f>'中学校第２学年女子（表） '!X6:Y6</f>
        <v>0</v>
      </c>
      <c r="Y6" s="441"/>
      <c r="Z6" s="440">
        <f>'中学校第２学年女子（表） '!Z6:AA6</f>
        <v>0</v>
      </c>
      <c r="AA6" s="441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457" t="s">
        <v>92</v>
      </c>
      <c r="D7" s="458"/>
      <c r="E7" s="459"/>
      <c r="F7" s="362">
        <f>'中学校第２学年女子（表） '!F9:G9</f>
        <v>23.43</v>
      </c>
      <c r="G7" s="364"/>
      <c r="H7" s="362">
        <f>'中学校第２学年女子（表） '!H9:I9</f>
        <v>22.32</v>
      </c>
      <c r="I7" s="364"/>
      <c r="J7" s="461">
        <f>'中学校第２学年女子（表） '!J9:L9</f>
        <v>46.2</v>
      </c>
      <c r="K7" s="462"/>
      <c r="L7" s="463"/>
      <c r="M7" s="362">
        <f>'中学校第２学年女子（表） '!M9:N9</f>
        <v>46.25</v>
      </c>
      <c r="N7" s="364"/>
      <c r="O7" s="362">
        <f>'中学校第２学年女子（表） '!O9:P9</f>
        <v>54.24</v>
      </c>
      <c r="P7" s="364"/>
      <c r="Q7" s="362">
        <f>'中学校第２学年女子（表） '!Q9:S9</f>
        <v>8.8800000000000008</v>
      </c>
      <c r="R7" s="364"/>
      <c r="S7" s="362">
        <f>'中学校第２学年女子（表） '!S9:U9</f>
        <v>168.15</v>
      </c>
      <c r="T7" s="363"/>
      <c r="U7" s="364"/>
      <c r="V7" s="362">
        <f>'中学校第２学年女子（表） '!V9:W9</f>
        <v>12.72</v>
      </c>
      <c r="W7" s="363"/>
      <c r="X7" s="443">
        <f>'中学校第２学年女子（表） '!X11:Y11</f>
        <v>48.56</v>
      </c>
      <c r="Y7" s="444"/>
      <c r="Z7" s="362" t="str">
        <f>'中学校第２学年女子（表） '!Z11:AA11</f>
        <v>B</v>
      </c>
      <c r="AA7" s="444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435">
        <f>X2</f>
        <v>0</v>
      </c>
      <c r="D8" s="436"/>
      <c r="E8" s="437"/>
      <c r="F8" s="430">
        <f>'中学校第２学年女子（表） '!F12:G12</f>
        <v>0</v>
      </c>
      <c r="G8" s="445"/>
      <c r="H8" s="430">
        <f>'中学校第２学年女子（表） '!H12:I12</f>
        <v>0</v>
      </c>
      <c r="I8" s="445"/>
      <c r="J8" s="430">
        <f>'中学校第２学年女子（表） '!J12:L12</f>
        <v>0</v>
      </c>
      <c r="K8" s="431"/>
      <c r="L8" s="445"/>
      <c r="M8" s="430">
        <f>'中学校第２学年女子（表） '!M12:N12</f>
        <v>0</v>
      </c>
      <c r="N8" s="445"/>
      <c r="O8" s="430">
        <f>'中学校第２学年女子（表） '!O12:P12</f>
        <v>0</v>
      </c>
      <c r="P8" s="445"/>
      <c r="Q8" s="365">
        <f>'中学校第２学年女子（表） '!Q12:S12</f>
        <v>0</v>
      </c>
      <c r="R8" s="270"/>
      <c r="S8" s="365">
        <f>'中学校第２学年女子（表） '!S12:U12</f>
        <v>0</v>
      </c>
      <c r="T8" s="366"/>
      <c r="U8" s="270"/>
      <c r="V8" s="430">
        <f>'中学校第２学年女子（表） '!V12:W12</f>
        <v>0</v>
      </c>
      <c r="W8" s="431"/>
      <c r="X8" s="432">
        <f>'中学校第２学年女子（表） '!X12:Y12</f>
        <v>0</v>
      </c>
      <c r="Y8" s="433"/>
      <c r="Z8" s="430" t="str">
        <f>'中学校第２学年女子（表） '!Z12:AA12</f>
        <v>0</v>
      </c>
      <c r="AA8" s="433"/>
      <c r="AB8" s="2"/>
      <c r="AC8" s="2"/>
      <c r="AD8" s="98"/>
      <c r="AE8" s="429"/>
      <c r="AF8" s="429"/>
      <c r="AG8" s="429"/>
      <c r="AH8" s="429"/>
      <c r="AI8" s="429"/>
      <c r="AJ8" s="429"/>
      <c r="AK8" s="429"/>
      <c r="AL8" s="429"/>
      <c r="AM8" s="429"/>
      <c r="AN8" s="88"/>
      <c r="AO8" s="89"/>
      <c r="AQ8" s="272"/>
      <c r="AR8" s="272"/>
      <c r="AS8" s="272"/>
      <c r="AT8" s="272"/>
      <c r="AU8" s="272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442" t="s">
        <v>51</v>
      </c>
      <c r="D10" s="442"/>
      <c r="E10" s="442"/>
      <c r="F10" s="442"/>
      <c r="G10" s="442"/>
      <c r="H10" s="442"/>
      <c r="I10" s="442"/>
      <c r="J10" s="442"/>
      <c r="K10" s="140"/>
      <c r="L10" s="434" t="s">
        <v>93</v>
      </c>
      <c r="M10" s="434"/>
      <c r="N10" s="434"/>
      <c r="O10" s="434"/>
      <c r="P10" s="434"/>
      <c r="Q10" s="434"/>
      <c r="R10" s="434"/>
      <c r="S10" s="434"/>
      <c r="T10" s="434"/>
      <c r="U10" s="141"/>
      <c r="V10" s="434" t="s">
        <v>94</v>
      </c>
      <c r="W10" s="434"/>
      <c r="X10" s="434"/>
      <c r="Y10" s="434"/>
      <c r="Z10" s="434"/>
      <c r="AA10" s="434"/>
      <c r="AB10" s="434"/>
      <c r="AC10" s="434"/>
      <c r="AD10" s="142"/>
      <c r="AF10" s="98"/>
      <c r="AG10" s="429"/>
      <c r="AH10" s="429"/>
      <c r="AI10" s="429"/>
      <c r="AJ10" s="429"/>
      <c r="AK10" s="429"/>
      <c r="AL10" s="429"/>
      <c r="AM10" s="429"/>
      <c r="AN10" s="429"/>
      <c r="AO10" s="429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373" t="s">
        <v>37</v>
      </c>
      <c r="D11" s="374"/>
      <c r="E11" s="374"/>
      <c r="F11" s="374"/>
      <c r="G11" s="374"/>
      <c r="H11" s="374"/>
      <c r="I11" s="374"/>
      <c r="J11" s="375"/>
      <c r="K11" s="2"/>
      <c r="L11" s="382" t="s">
        <v>37</v>
      </c>
      <c r="M11" s="383"/>
      <c r="N11" s="383"/>
      <c r="O11" s="383"/>
      <c r="P11" s="383"/>
      <c r="Q11" s="383"/>
      <c r="R11" s="383"/>
      <c r="S11" s="383"/>
      <c r="T11" s="384"/>
      <c r="U11" s="2"/>
      <c r="V11" s="382" t="s">
        <v>37</v>
      </c>
      <c r="W11" s="383"/>
      <c r="X11" s="383"/>
      <c r="Y11" s="383"/>
      <c r="Z11" s="383"/>
      <c r="AA11" s="383"/>
      <c r="AB11" s="383"/>
      <c r="AC11" s="384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376"/>
      <c r="D12" s="377"/>
      <c r="E12" s="377"/>
      <c r="F12" s="377"/>
      <c r="G12" s="377"/>
      <c r="H12" s="377"/>
      <c r="I12" s="377"/>
      <c r="J12" s="378"/>
      <c r="K12" s="2"/>
      <c r="L12" s="385"/>
      <c r="M12" s="386"/>
      <c r="N12" s="386"/>
      <c r="O12" s="386"/>
      <c r="P12" s="386"/>
      <c r="Q12" s="386"/>
      <c r="R12" s="386"/>
      <c r="S12" s="386"/>
      <c r="T12" s="387"/>
      <c r="U12" s="2"/>
      <c r="V12" s="385"/>
      <c r="W12" s="386"/>
      <c r="X12" s="386"/>
      <c r="Y12" s="386"/>
      <c r="Z12" s="386"/>
      <c r="AA12" s="386"/>
      <c r="AB12" s="386"/>
      <c r="AC12" s="387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376"/>
      <c r="D13" s="377"/>
      <c r="E13" s="377"/>
      <c r="F13" s="377"/>
      <c r="G13" s="377"/>
      <c r="H13" s="377"/>
      <c r="I13" s="377"/>
      <c r="J13" s="378"/>
      <c r="K13" s="2"/>
      <c r="L13" s="385"/>
      <c r="M13" s="386"/>
      <c r="N13" s="386"/>
      <c r="O13" s="386"/>
      <c r="P13" s="386"/>
      <c r="Q13" s="386"/>
      <c r="R13" s="386"/>
      <c r="S13" s="386"/>
      <c r="T13" s="387"/>
      <c r="U13" s="2"/>
      <c r="V13" s="385"/>
      <c r="W13" s="386"/>
      <c r="X13" s="386"/>
      <c r="Y13" s="386"/>
      <c r="Z13" s="386"/>
      <c r="AA13" s="386"/>
      <c r="AB13" s="386"/>
      <c r="AC13" s="387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376"/>
      <c r="D14" s="377"/>
      <c r="E14" s="377"/>
      <c r="F14" s="377"/>
      <c r="G14" s="377"/>
      <c r="H14" s="377"/>
      <c r="I14" s="377"/>
      <c r="J14" s="378"/>
      <c r="K14" s="2"/>
      <c r="L14" s="385"/>
      <c r="M14" s="386"/>
      <c r="N14" s="386"/>
      <c r="O14" s="386"/>
      <c r="P14" s="386"/>
      <c r="Q14" s="386"/>
      <c r="R14" s="386"/>
      <c r="S14" s="386"/>
      <c r="T14" s="387"/>
      <c r="U14" s="2"/>
      <c r="V14" s="385"/>
      <c r="W14" s="386"/>
      <c r="X14" s="386"/>
      <c r="Y14" s="386"/>
      <c r="Z14" s="386"/>
      <c r="AA14" s="386"/>
      <c r="AB14" s="386"/>
      <c r="AC14" s="387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376"/>
      <c r="D15" s="377"/>
      <c r="E15" s="377"/>
      <c r="F15" s="377"/>
      <c r="G15" s="377"/>
      <c r="H15" s="377"/>
      <c r="I15" s="377"/>
      <c r="J15" s="378"/>
      <c r="K15" s="2"/>
      <c r="L15" s="385"/>
      <c r="M15" s="386"/>
      <c r="N15" s="386"/>
      <c r="O15" s="386"/>
      <c r="P15" s="386"/>
      <c r="Q15" s="386"/>
      <c r="R15" s="386"/>
      <c r="S15" s="386"/>
      <c r="T15" s="387"/>
      <c r="U15" s="2"/>
      <c r="V15" s="385"/>
      <c r="W15" s="386"/>
      <c r="X15" s="386"/>
      <c r="Y15" s="386"/>
      <c r="Z15" s="386"/>
      <c r="AA15" s="386"/>
      <c r="AB15" s="386"/>
      <c r="AC15" s="387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376"/>
      <c r="D16" s="377"/>
      <c r="E16" s="377"/>
      <c r="F16" s="377"/>
      <c r="G16" s="377"/>
      <c r="H16" s="377"/>
      <c r="I16" s="377"/>
      <c r="J16" s="378"/>
      <c r="K16" s="2"/>
      <c r="L16" s="385"/>
      <c r="M16" s="386"/>
      <c r="N16" s="386"/>
      <c r="O16" s="386"/>
      <c r="P16" s="386"/>
      <c r="Q16" s="386"/>
      <c r="R16" s="386"/>
      <c r="S16" s="386"/>
      <c r="T16" s="387"/>
      <c r="U16" s="2"/>
      <c r="V16" s="385"/>
      <c r="W16" s="386"/>
      <c r="X16" s="386"/>
      <c r="Y16" s="386"/>
      <c r="Z16" s="386"/>
      <c r="AA16" s="386"/>
      <c r="AB16" s="386"/>
      <c r="AC16" s="387"/>
      <c r="AD16" s="23"/>
    </row>
    <row r="17" spans="2:59" ht="17.100000000000001" customHeight="1" x14ac:dyDescent="0.15">
      <c r="B17" s="2"/>
      <c r="C17" s="376"/>
      <c r="D17" s="377"/>
      <c r="E17" s="377"/>
      <c r="F17" s="377"/>
      <c r="G17" s="377"/>
      <c r="H17" s="377"/>
      <c r="I17" s="377"/>
      <c r="J17" s="378"/>
      <c r="K17" s="2"/>
      <c r="L17" s="385"/>
      <c r="M17" s="386"/>
      <c r="N17" s="386"/>
      <c r="O17" s="386"/>
      <c r="P17" s="386"/>
      <c r="Q17" s="386"/>
      <c r="R17" s="386"/>
      <c r="S17" s="386"/>
      <c r="T17" s="387"/>
      <c r="U17" s="2"/>
      <c r="V17" s="385"/>
      <c r="W17" s="386"/>
      <c r="X17" s="386"/>
      <c r="Y17" s="386"/>
      <c r="Z17" s="386"/>
      <c r="AA17" s="386"/>
      <c r="AB17" s="386"/>
      <c r="AC17" s="387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376"/>
      <c r="D18" s="377"/>
      <c r="E18" s="377"/>
      <c r="F18" s="377"/>
      <c r="G18" s="377"/>
      <c r="H18" s="377"/>
      <c r="I18" s="377"/>
      <c r="J18" s="378"/>
      <c r="K18" s="2"/>
      <c r="L18" s="385"/>
      <c r="M18" s="386"/>
      <c r="N18" s="386"/>
      <c r="O18" s="386"/>
      <c r="P18" s="386"/>
      <c r="Q18" s="386"/>
      <c r="R18" s="386"/>
      <c r="S18" s="386"/>
      <c r="T18" s="387"/>
      <c r="U18" s="2"/>
      <c r="V18" s="385"/>
      <c r="W18" s="386"/>
      <c r="X18" s="386"/>
      <c r="Y18" s="386"/>
      <c r="Z18" s="386"/>
      <c r="AA18" s="386"/>
      <c r="AB18" s="386"/>
      <c r="AC18" s="387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376"/>
      <c r="D19" s="377"/>
      <c r="E19" s="377"/>
      <c r="F19" s="377"/>
      <c r="G19" s="377"/>
      <c r="H19" s="377"/>
      <c r="I19" s="377"/>
      <c r="J19" s="378"/>
      <c r="K19" s="2"/>
      <c r="L19" s="385"/>
      <c r="M19" s="386"/>
      <c r="N19" s="386"/>
      <c r="O19" s="386"/>
      <c r="P19" s="386"/>
      <c r="Q19" s="386"/>
      <c r="R19" s="386"/>
      <c r="S19" s="386"/>
      <c r="T19" s="387"/>
      <c r="U19" s="14"/>
      <c r="V19" s="385"/>
      <c r="W19" s="386"/>
      <c r="X19" s="386"/>
      <c r="Y19" s="386"/>
      <c r="Z19" s="386"/>
      <c r="AA19" s="386"/>
      <c r="AB19" s="386"/>
      <c r="AC19" s="387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376"/>
      <c r="D20" s="377"/>
      <c r="E20" s="377"/>
      <c r="F20" s="377"/>
      <c r="G20" s="377"/>
      <c r="H20" s="377"/>
      <c r="I20" s="377"/>
      <c r="J20" s="378"/>
      <c r="K20" s="2"/>
      <c r="L20" s="385"/>
      <c r="M20" s="386"/>
      <c r="N20" s="386"/>
      <c r="O20" s="386"/>
      <c r="P20" s="386"/>
      <c r="Q20" s="386"/>
      <c r="R20" s="386"/>
      <c r="S20" s="386"/>
      <c r="T20" s="387"/>
      <c r="U20" s="1"/>
      <c r="V20" s="385"/>
      <c r="W20" s="386"/>
      <c r="X20" s="386"/>
      <c r="Y20" s="386"/>
      <c r="Z20" s="386"/>
      <c r="AA20" s="386"/>
      <c r="AB20" s="386"/>
      <c r="AC20" s="387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376"/>
      <c r="D21" s="377"/>
      <c r="E21" s="377"/>
      <c r="F21" s="377"/>
      <c r="G21" s="377"/>
      <c r="H21" s="377"/>
      <c r="I21" s="377"/>
      <c r="J21" s="378"/>
      <c r="K21" s="2"/>
      <c r="L21" s="385"/>
      <c r="M21" s="386"/>
      <c r="N21" s="386"/>
      <c r="O21" s="386"/>
      <c r="P21" s="386"/>
      <c r="Q21" s="386"/>
      <c r="R21" s="386"/>
      <c r="S21" s="386"/>
      <c r="T21" s="387"/>
      <c r="U21" s="2"/>
      <c r="V21" s="385"/>
      <c r="W21" s="386"/>
      <c r="X21" s="386"/>
      <c r="Y21" s="386"/>
      <c r="Z21" s="386"/>
      <c r="AA21" s="386"/>
      <c r="AB21" s="386"/>
      <c r="AC21" s="387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376"/>
      <c r="D22" s="377"/>
      <c r="E22" s="377"/>
      <c r="F22" s="377"/>
      <c r="G22" s="377"/>
      <c r="H22" s="377"/>
      <c r="I22" s="377"/>
      <c r="J22" s="378"/>
      <c r="K22" s="2"/>
      <c r="L22" s="385"/>
      <c r="M22" s="386"/>
      <c r="N22" s="386"/>
      <c r="O22" s="386"/>
      <c r="P22" s="386"/>
      <c r="Q22" s="386"/>
      <c r="R22" s="386"/>
      <c r="S22" s="386"/>
      <c r="T22" s="387"/>
      <c r="U22" s="2"/>
      <c r="V22" s="385"/>
      <c r="W22" s="386"/>
      <c r="X22" s="386"/>
      <c r="Y22" s="386"/>
      <c r="Z22" s="386"/>
      <c r="AA22" s="386"/>
      <c r="AB22" s="386"/>
      <c r="AC22" s="387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376"/>
      <c r="D23" s="377"/>
      <c r="E23" s="377"/>
      <c r="F23" s="377"/>
      <c r="G23" s="377"/>
      <c r="H23" s="377"/>
      <c r="I23" s="377"/>
      <c r="J23" s="378"/>
      <c r="K23" s="157"/>
      <c r="L23" s="385"/>
      <c r="M23" s="386"/>
      <c r="N23" s="386"/>
      <c r="O23" s="386"/>
      <c r="P23" s="386"/>
      <c r="Q23" s="386"/>
      <c r="R23" s="386"/>
      <c r="S23" s="386"/>
      <c r="T23" s="387"/>
      <c r="U23" s="157"/>
      <c r="V23" s="385"/>
      <c r="W23" s="386"/>
      <c r="X23" s="386"/>
      <c r="Y23" s="386"/>
      <c r="Z23" s="386"/>
      <c r="AA23" s="386"/>
      <c r="AB23" s="386"/>
      <c r="AC23" s="387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379"/>
      <c r="D24" s="380"/>
      <c r="E24" s="380"/>
      <c r="F24" s="380"/>
      <c r="G24" s="380"/>
      <c r="H24" s="380"/>
      <c r="I24" s="380"/>
      <c r="J24" s="381"/>
      <c r="K24" s="157"/>
      <c r="L24" s="388"/>
      <c r="M24" s="389"/>
      <c r="N24" s="389"/>
      <c r="O24" s="389"/>
      <c r="P24" s="389"/>
      <c r="Q24" s="389"/>
      <c r="R24" s="389"/>
      <c r="S24" s="389"/>
      <c r="T24" s="390"/>
      <c r="U24" s="157"/>
      <c r="V24" s="388"/>
      <c r="W24" s="389"/>
      <c r="X24" s="389"/>
      <c r="Y24" s="389"/>
      <c r="Z24" s="389"/>
      <c r="AA24" s="389"/>
      <c r="AB24" s="389"/>
      <c r="AC24" s="390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52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391" t="s">
        <v>60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3"/>
      <c r="AD29" s="112"/>
    </row>
    <row r="30" spans="2:59" ht="17.100000000000001" customHeight="1" x14ac:dyDescent="0.15">
      <c r="B30" s="131"/>
      <c r="C30" s="367" t="s">
        <v>36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9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367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9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367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9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367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9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367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9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367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9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367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9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367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9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367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9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370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2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94" t="s">
        <v>58</v>
      </c>
      <c r="D45" s="396" t="s">
        <v>61</v>
      </c>
      <c r="E45" s="397"/>
      <c r="F45" s="400" t="s">
        <v>64</v>
      </c>
      <c r="G45" s="403" t="s">
        <v>30</v>
      </c>
      <c r="H45" s="406" t="s">
        <v>57</v>
      </c>
      <c r="I45" s="407" t="s">
        <v>28</v>
      </c>
      <c r="J45" s="407"/>
      <c r="K45" s="407"/>
      <c r="L45" s="407"/>
      <c r="M45" s="407"/>
      <c r="N45" s="403" t="s">
        <v>56</v>
      </c>
      <c r="O45" s="410" t="s">
        <v>54</v>
      </c>
      <c r="P45" s="411"/>
      <c r="Q45" s="411"/>
      <c r="R45" s="414" t="s">
        <v>55</v>
      </c>
      <c r="S45" s="415"/>
      <c r="T45" s="415"/>
      <c r="U45" s="415"/>
      <c r="V45" s="418" t="s">
        <v>63</v>
      </c>
      <c r="W45" s="419"/>
      <c r="X45" s="422" t="s">
        <v>62</v>
      </c>
      <c r="Y45" s="423"/>
      <c r="Z45" s="423"/>
      <c r="AA45" s="426" t="s">
        <v>61</v>
      </c>
      <c r="AB45" s="397"/>
      <c r="AC45" s="397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95"/>
      <c r="D46" s="398"/>
      <c r="E46" s="398"/>
      <c r="F46" s="401"/>
      <c r="G46" s="404"/>
      <c r="H46" s="404"/>
      <c r="I46" s="408"/>
      <c r="J46" s="408"/>
      <c r="K46" s="408"/>
      <c r="L46" s="408"/>
      <c r="M46" s="408"/>
      <c r="N46" s="404"/>
      <c r="O46" s="412"/>
      <c r="P46" s="412"/>
      <c r="Q46" s="412"/>
      <c r="R46" s="416"/>
      <c r="S46" s="416"/>
      <c r="T46" s="416"/>
      <c r="U46" s="416"/>
      <c r="V46" s="420"/>
      <c r="W46" s="420"/>
      <c r="X46" s="424"/>
      <c r="Y46" s="424"/>
      <c r="Z46" s="424"/>
      <c r="AA46" s="398"/>
      <c r="AB46" s="398"/>
      <c r="AC46" s="398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95"/>
      <c r="D47" s="398"/>
      <c r="E47" s="398"/>
      <c r="F47" s="401"/>
      <c r="G47" s="404"/>
      <c r="H47" s="404"/>
      <c r="I47" s="408"/>
      <c r="J47" s="408"/>
      <c r="K47" s="408"/>
      <c r="L47" s="408"/>
      <c r="M47" s="408"/>
      <c r="N47" s="404"/>
      <c r="O47" s="412"/>
      <c r="P47" s="412"/>
      <c r="Q47" s="412"/>
      <c r="R47" s="416"/>
      <c r="S47" s="416"/>
      <c r="T47" s="416"/>
      <c r="U47" s="416"/>
      <c r="V47" s="420"/>
      <c r="W47" s="420"/>
      <c r="X47" s="424"/>
      <c r="Y47" s="424"/>
      <c r="Z47" s="424"/>
      <c r="AA47" s="398"/>
      <c r="AB47" s="398"/>
      <c r="AC47" s="398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95"/>
      <c r="D48" s="399"/>
      <c r="E48" s="399"/>
      <c r="F48" s="402"/>
      <c r="G48" s="405"/>
      <c r="H48" s="405"/>
      <c r="I48" s="409"/>
      <c r="J48" s="409"/>
      <c r="K48" s="409"/>
      <c r="L48" s="409"/>
      <c r="M48" s="409"/>
      <c r="N48" s="405"/>
      <c r="O48" s="413"/>
      <c r="P48" s="413"/>
      <c r="Q48" s="413"/>
      <c r="R48" s="417"/>
      <c r="S48" s="417"/>
      <c r="T48" s="417"/>
      <c r="U48" s="417"/>
      <c r="V48" s="421"/>
      <c r="W48" s="421"/>
      <c r="X48" s="425"/>
      <c r="Y48" s="425"/>
      <c r="Z48" s="425"/>
      <c r="AA48" s="399"/>
      <c r="AB48" s="399"/>
      <c r="AC48" s="399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343" t="s">
        <v>31</v>
      </c>
      <c r="D51" s="344"/>
      <c r="E51" s="346"/>
      <c r="F51" s="348"/>
      <c r="G51" s="346"/>
      <c r="H51" s="348"/>
      <c r="I51" s="350" t="s">
        <v>28</v>
      </c>
      <c r="J51" s="351"/>
      <c r="K51" s="351"/>
      <c r="L51" s="351"/>
      <c r="M51" s="352"/>
      <c r="N51" s="346"/>
      <c r="O51" s="348"/>
      <c r="P51" s="346"/>
      <c r="Q51" s="348"/>
      <c r="R51" s="346"/>
      <c r="S51" s="348"/>
      <c r="T51" s="337"/>
      <c r="U51" s="427"/>
      <c r="V51" s="348"/>
      <c r="W51" s="346"/>
      <c r="X51" s="348"/>
      <c r="Y51" s="346"/>
      <c r="Z51" s="348"/>
      <c r="AA51" s="337"/>
      <c r="AB51" s="338"/>
      <c r="AC51" s="339"/>
      <c r="AD51" s="155"/>
      <c r="AE51" s="2"/>
    </row>
    <row r="52" spans="2:46" ht="17.100000000000001" customHeight="1" x14ac:dyDescent="0.15">
      <c r="B52" s="148"/>
      <c r="C52" s="343"/>
      <c r="D52" s="345"/>
      <c r="E52" s="347"/>
      <c r="F52" s="349"/>
      <c r="G52" s="347"/>
      <c r="H52" s="349"/>
      <c r="I52" s="353"/>
      <c r="J52" s="354"/>
      <c r="K52" s="354"/>
      <c r="L52" s="354"/>
      <c r="M52" s="355"/>
      <c r="N52" s="347"/>
      <c r="O52" s="349"/>
      <c r="P52" s="347"/>
      <c r="Q52" s="349"/>
      <c r="R52" s="347"/>
      <c r="S52" s="349"/>
      <c r="T52" s="340"/>
      <c r="U52" s="428"/>
      <c r="V52" s="349"/>
      <c r="W52" s="347"/>
      <c r="X52" s="349"/>
      <c r="Y52" s="347"/>
      <c r="Z52" s="349"/>
      <c r="AA52" s="340"/>
      <c r="AB52" s="341"/>
      <c r="AC52" s="342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343"/>
      <c r="D53" s="345"/>
      <c r="E53" s="347"/>
      <c r="F53" s="349"/>
      <c r="G53" s="347"/>
      <c r="H53" s="349"/>
      <c r="I53" s="353"/>
      <c r="J53" s="354"/>
      <c r="K53" s="354"/>
      <c r="L53" s="354"/>
      <c r="M53" s="355"/>
      <c r="N53" s="347"/>
      <c r="O53" s="349"/>
      <c r="P53" s="347"/>
      <c r="Q53" s="349"/>
      <c r="R53" s="347"/>
      <c r="S53" s="349"/>
      <c r="T53" s="340"/>
      <c r="U53" s="428"/>
      <c r="V53" s="349"/>
      <c r="W53" s="347"/>
      <c r="X53" s="349"/>
      <c r="Y53" s="347"/>
      <c r="Z53" s="349"/>
      <c r="AA53" s="340"/>
      <c r="AB53" s="341"/>
      <c r="AC53" s="342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343"/>
      <c r="D54" s="345"/>
      <c r="E54" s="347"/>
      <c r="F54" s="349"/>
      <c r="G54" s="347"/>
      <c r="H54" s="349"/>
      <c r="I54" s="353"/>
      <c r="J54" s="354"/>
      <c r="K54" s="354"/>
      <c r="L54" s="354"/>
      <c r="M54" s="355"/>
      <c r="N54" s="347"/>
      <c r="O54" s="349"/>
      <c r="P54" s="347"/>
      <c r="Q54" s="349"/>
      <c r="R54" s="347"/>
      <c r="S54" s="349"/>
      <c r="T54" s="340"/>
      <c r="U54" s="428"/>
      <c r="V54" s="349"/>
      <c r="W54" s="347"/>
      <c r="X54" s="349"/>
      <c r="Y54" s="347"/>
      <c r="Z54" s="349"/>
      <c r="AA54" s="340"/>
      <c r="AB54" s="341"/>
      <c r="AC54" s="342"/>
      <c r="AD54" s="151"/>
    </row>
    <row r="55" spans="2:46" ht="17.100000000000001" customHeight="1" x14ac:dyDescent="0.15">
      <c r="B55" s="148"/>
      <c r="C55" s="343"/>
      <c r="D55" s="345"/>
      <c r="E55" s="347"/>
      <c r="F55" s="349"/>
      <c r="G55" s="347"/>
      <c r="H55" s="349"/>
      <c r="I55" s="353"/>
      <c r="J55" s="354"/>
      <c r="K55" s="354"/>
      <c r="L55" s="354"/>
      <c r="M55" s="355"/>
      <c r="N55" s="347"/>
      <c r="O55" s="349"/>
      <c r="P55" s="347"/>
      <c r="Q55" s="349"/>
      <c r="R55" s="347"/>
      <c r="S55" s="349"/>
      <c r="T55" s="340"/>
      <c r="U55" s="428"/>
      <c r="V55" s="349"/>
      <c r="W55" s="347"/>
      <c r="X55" s="349"/>
      <c r="Y55" s="347"/>
      <c r="Z55" s="349"/>
      <c r="AA55" s="340"/>
      <c r="AB55" s="341"/>
      <c r="AC55" s="342"/>
      <c r="AD55" s="149"/>
    </row>
    <row r="56" spans="2:46" ht="17.100000000000001" customHeight="1" thickBot="1" x14ac:dyDescent="0.2">
      <c r="B56" s="148"/>
      <c r="C56" s="343"/>
      <c r="D56" s="345"/>
      <c r="E56" s="347"/>
      <c r="F56" s="349"/>
      <c r="G56" s="347"/>
      <c r="H56" s="349"/>
      <c r="I56" s="353"/>
      <c r="J56" s="354"/>
      <c r="K56" s="354"/>
      <c r="L56" s="354"/>
      <c r="M56" s="355"/>
      <c r="N56" s="347"/>
      <c r="O56" s="349"/>
      <c r="P56" s="347"/>
      <c r="Q56" s="349"/>
      <c r="R56" s="347"/>
      <c r="S56" s="349"/>
      <c r="T56" s="340"/>
      <c r="U56" s="428"/>
      <c r="V56" s="349"/>
      <c r="W56" s="347"/>
      <c r="X56" s="349"/>
      <c r="Y56" s="347"/>
      <c r="Z56" s="349"/>
      <c r="AA56" s="340"/>
      <c r="AB56" s="341"/>
      <c r="AC56" s="342"/>
      <c r="AD56" s="149"/>
      <c r="AE56" s="2"/>
    </row>
    <row r="57" spans="2:46" ht="17.100000000000001" customHeight="1" thickBot="1" x14ac:dyDescent="0.2">
      <c r="B57" s="218"/>
      <c r="C57" s="219"/>
      <c r="D57" s="220"/>
      <c r="E57" s="220"/>
      <c r="F57" s="220"/>
      <c r="G57" s="220"/>
      <c r="H57" s="220"/>
      <c r="I57" s="221"/>
      <c r="J57" s="221"/>
      <c r="K57" s="221"/>
      <c r="L57" s="221"/>
      <c r="M57" s="221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2"/>
      <c r="AE57" s="2"/>
    </row>
    <row r="58" spans="2:46" ht="19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V45:W48"/>
    <mergeCell ref="X45:Z48"/>
    <mergeCell ref="AA45:AC48"/>
    <mergeCell ref="P51:P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AA51:AC56"/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topLeftCell="A5" workbookViewId="0">
      <selection activeCell="Q16" sqref="Q16:V21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81</v>
      </c>
    </row>
    <row r="3" spans="1:28" ht="15" customHeight="1" thickBot="1" x14ac:dyDescent="0.2">
      <c r="A3" s="171" t="s">
        <v>65</v>
      </c>
      <c r="B3" s="172" t="s">
        <v>67</v>
      </c>
      <c r="C3" s="173" t="s">
        <v>68</v>
      </c>
      <c r="D3" s="174" t="s">
        <v>67</v>
      </c>
      <c r="E3" s="175" t="s">
        <v>69</v>
      </c>
      <c r="F3" s="176" t="s">
        <v>67</v>
      </c>
      <c r="G3" s="177" t="s">
        <v>70</v>
      </c>
      <c r="H3" s="178" t="s">
        <v>67</v>
      </c>
      <c r="I3" s="215" t="s">
        <v>21</v>
      </c>
      <c r="J3" s="179" t="s">
        <v>66</v>
      </c>
      <c r="K3" s="180" t="s">
        <v>71</v>
      </c>
      <c r="L3" s="181" t="s">
        <v>67</v>
      </c>
      <c r="M3" s="173" t="s">
        <v>72</v>
      </c>
      <c r="N3" s="174" t="s">
        <v>67</v>
      </c>
      <c r="O3" s="175" t="s">
        <v>73</v>
      </c>
      <c r="P3" s="176" t="s">
        <v>67</v>
      </c>
      <c r="Q3" s="205" t="s">
        <v>74</v>
      </c>
      <c r="R3" s="206" t="s">
        <v>75</v>
      </c>
      <c r="S3" s="205" t="s">
        <v>74</v>
      </c>
      <c r="T3" s="206" t="s">
        <v>75</v>
      </c>
      <c r="U3" s="205" t="s">
        <v>74</v>
      </c>
      <c r="V3" s="206" t="s">
        <v>75</v>
      </c>
      <c r="W3" s="212"/>
      <c r="X3" s="213"/>
      <c r="Y3" s="213"/>
      <c r="Z3" s="213"/>
      <c r="AA3" s="213"/>
      <c r="AB3" s="213"/>
    </row>
    <row r="4" spans="1:28" ht="15" customHeight="1" x14ac:dyDescent="0.15">
      <c r="A4" s="182">
        <v>0</v>
      </c>
      <c r="B4" s="183">
        <v>1</v>
      </c>
      <c r="C4" s="184">
        <v>0</v>
      </c>
      <c r="D4" s="185">
        <v>1</v>
      </c>
      <c r="E4" s="184">
        <v>0</v>
      </c>
      <c r="F4" s="185">
        <v>1</v>
      </c>
      <c r="G4" s="184">
        <v>0</v>
      </c>
      <c r="H4" s="185">
        <v>1</v>
      </c>
      <c r="I4" s="184">
        <v>0</v>
      </c>
      <c r="J4" s="185">
        <v>1</v>
      </c>
      <c r="K4" s="184">
        <v>0</v>
      </c>
      <c r="L4" s="185">
        <v>10</v>
      </c>
      <c r="M4" s="184">
        <v>0</v>
      </c>
      <c r="N4" s="185">
        <v>1</v>
      </c>
      <c r="O4" s="184">
        <v>0</v>
      </c>
      <c r="P4" s="185">
        <v>1</v>
      </c>
      <c r="Q4" s="207">
        <v>0</v>
      </c>
      <c r="R4" s="208" t="s">
        <v>76</v>
      </c>
      <c r="S4" s="184">
        <v>0</v>
      </c>
      <c r="T4" s="185" t="s">
        <v>76</v>
      </c>
      <c r="U4" s="208">
        <v>0</v>
      </c>
      <c r="V4" s="209" t="s">
        <v>76</v>
      </c>
      <c r="W4" s="214"/>
      <c r="X4" s="120"/>
      <c r="Y4" s="120"/>
      <c r="Z4" s="120"/>
      <c r="AA4" s="127"/>
      <c r="AB4" s="120"/>
    </row>
    <row r="5" spans="1:28" ht="15" customHeight="1" x14ac:dyDescent="0.15">
      <c r="A5" s="186">
        <v>18</v>
      </c>
      <c r="B5" s="187">
        <v>2</v>
      </c>
      <c r="C5" s="188">
        <v>13</v>
      </c>
      <c r="D5" s="189">
        <v>2</v>
      </c>
      <c r="E5" s="188">
        <v>21</v>
      </c>
      <c r="F5" s="189">
        <v>2</v>
      </c>
      <c r="G5" s="188">
        <v>30</v>
      </c>
      <c r="H5" s="189">
        <v>2</v>
      </c>
      <c r="I5" s="188">
        <v>26</v>
      </c>
      <c r="J5" s="189">
        <v>2</v>
      </c>
      <c r="K5" s="188">
        <v>6.7</v>
      </c>
      <c r="L5" s="189">
        <v>9</v>
      </c>
      <c r="M5" s="188">
        <v>150</v>
      </c>
      <c r="N5" s="189">
        <v>2</v>
      </c>
      <c r="O5" s="188">
        <v>13</v>
      </c>
      <c r="P5" s="189">
        <v>2</v>
      </c>
      <c r="Q5" s="188">
        <v>22</v>
      </c>
      <c r="R5" s="210" t="s">
        <v>77</v>
      </c>
      <c r="S5" s="188">
        <v>27</v>
      </c>
      <c r="T5" s="189" t="s">
        <v>77</v>
      </c>
      <c r="U5" s="210">
        <v>31</v>
      </c>
      <c r="V5" s="189" t="s">
        <v>77</v>
      </c>
      <c r="W5" s="214"/>
      <c r="X5" s="120"/>
      <c r="Y5" s="120"/>
      <c r="Z5" s="120"/>
      <c r="AA5" s="127"/>
      <c r="AB5" s="120"/>
    </row>
    <row r="6" spans="1:28" ht="15" customHeight="1" x14ac:dyDescent="0.15">
      <c r="A6" s="186">
        <v>23</v>
      </c>
      <c r="B6" s="187">
        <v>3</v>
      </c>
      <c r="C6" s="188">
        <v>16</v>
      </c>
      <c r="D6" s="189">
        <v>3</v>
      </c>
      <c r="E6" s="188">
        <v>28</v>
      </c>
      <c r="F6" s="189">
        <v>3</v>
      </c>
      <c r="G6" s="188">
        <v>37</v>
      </c>
      <c r="H6" s="189">
        <v>3</v>
      </c>
      <c r="I6" s="188">
        <v>37</v>
      </c>
      <c r="J6" s="189">
        <v>3</v>
      </c>
      <c r="K6" s="190">
        <v>6.9</v>
      </c>
      <c r="L6" s="189">
        <v>8</v>
      </c>
      <c r="M6" s="188">
        <v>170</v>
      </c>
      <c r="N6" s="189">
        <v>3</v>
      </c>
      <c r="O6" s="188">
        <v>16</v>
      </c>
      <c r="P6" s="189">
        <v>3</v>
      </c>
      <c r="Q6" s="188">
        <v>32</v>
      </c>
      <c r="R6" s="210" t="s">
        <v>78</v>
      </c>
      <c r="S6" s="188">
        <v>37</v>
      </c>
      <c r="T6" s="189" t="s">
        <v>78</v>
      </c>
      <c r="U6" s="210">
        <v>41</v>
      </c>
      <c r="V6" s="189" t="s">
        <v>78</v>
      </c>
      <c r="W6" s="214"/>
      <c r="X6" s="120"/>
      <c r="Y6" s="120"/>
      <c r="Z6" s="120"/>
      <c r="AA6" s="127"/>
      <c r="AB6" s="120"/>
    </row>
    <row r="7" spans="1:28" ht="15" customHeight="1" x14ac:dyDescent="0.15">
      <c r="A7" s="186">
        <v>28</v>
      </c>
      <c r="B7" s="187">
        <v>4</v>
      </c>
      <c r="C7" s="188">
        <v>19</v>
      </c>
      <c r="D7" s="189">
        <v>4</v>
      </c>
      <c r="E7" s="188">
        <v>33</v>
      </c>
      <c r="F7" s="189">
        <v>4</v>
      </c>
      <c r="G7" s="188">
        <v>41</v>
      </c>
      <c r="H7" s="189">
        <v>4</v>
      </c>
      <c r="I7" s="188">
        <v>51</v>
      </c>
      <c r="J7" s="189">
        <v>4</v>
      </c>
      <c r="K7" s="188">
        <v>7.1</v>
      </c>
      <c r="L7" s="189">
        <v>7</v>
      </c>
      <c r="M7" s="188">
        <v>188</v>
      </c>
      <c r="N7" s="189">
        <v>4</v>
      </c>
      <c r="O7" s="188">
        <v>19</v>
      </c>
      <c r="P7" s="189">
        <v>4</v>
      </c>
      <c r="Q7" s="188">
        <v>41</v>
      </c>
      <c r="R7" s="210" t="s">
        <v>79</v>
      </c>
      <c r="S7" s="188">
        <v>47</v>
      </c>
      <c r="T7" s="189" t="s">
        <v>79</v>
      </c>
      <c r="U7" s="210">
        <v>51</v>
      </c>
      <c r="V7" s="189" t="s">
        <v>79</v>
      </c>
      <c r="W7" s="214"/>
      <c r="X7" s="120"/>
      <c r="Y7" s="120"/>
      <c r="Z7" s="120"/>
      <c r="AA7" s="127"/>
      <c r="AB7" s="120"/>
    </row>
    <row r="8" spans="1:28" ht="15" customHeight="1" thickBot="1" x14ac:dyDescent="0.2">
      <c r="A8" s="191">
        <v>33</v>
      </c>
      <c r="B8" s="192">
        <v>5</v>
      </c>
      <c r="C8" s="193">
        <v>22</v>
      </c>
      <c r="D8" s="194">
        <v>5</v>
      </c>
      <c r="E8" s="195">
        <v>39</v>
      </c>
      <c r="F8" s="194">
        <v>5</v>
      </c>
      <c r="G8" s="195">
        <v>45</v>
      </c>
      <c r="H8" s="194">
        <v>5</v>
      </c>
      <c r="I8" s="195">
        <v>63</v>
      </c>
      <c r="J8" s="194">
        <v>5</v>
      </c>
      <c r="K8" s="195">
        <v>7.3</v>
      </c>
      <c r="L8" s="194">
        <v>6</v>
      </c>
      <c r="M8" s="195">
        <v>203</v>
      </c>
      <c r="N8" s="194">
        <v>5</v>
      </c>
      <c r="O8" s="195">
        <v>22</v>
      </c>
      <c r="P8" s="194">
        <v>5</v>
      </c>
      <c r="Q8" s="200">
        <v>51</v>
      </c>
      <c r="R8" s="211" t="s">
        <v>80</v>
      </c>
      <c r="S8" s="200">
        <v>57</v>
      </c>
      <c r="T8" s="201" t="s">
        <v>80</v>
      </c>
      <c r="U8" s="211">
        <v>60</v>
      </c>
      <c r="V8" s="201" t="s">
        <v>80</v>
      </c>
      <c r="W8" s="214"/>
      <c r="X8" s="120"/>
      <c r="Y8" s="120"/>
      <c r="Z8" s="120"/>
      <c r="AA8" s="127"/>
      <c r="AB8" s="120"/>
    </row>
    <row r="9" spans="1:28" ht="15" customHeight="1" x14ac:dyDescent="0.15">
      <c r="A9" s="186">
        <v>38</v>
      </c>
      <c r="B9" s="187">
        <v>6</v>
      </c>
      <c r="C9" s="188">
        <v>25</v>
      </c>
      <c r="D9" s="189">
        <v>6</v>
      </c>
      <c r="E9" s="188">
        <v>44</v>
      </c>
      <c r="F9" s="189">
        <v>6</v>
      </c>
      <c r="G9" s="188">
        <v>49</v>
      </c>
      <c r="H9" s="189">
        <v>6</v>
      </c>
      <c r="I9" s="188">
        <v>76</v>
      </c>
      <c r="J9" s="189">
        <v>6</v>
      </c>
      <c r="K9" s="188">
        <v>7.6</v>
      </c>
      <c r="L9" s="189">
        <v>5</v>
      </c>
      <c r="M9" s="188">
        <v>218</v>
      </c>
      <c r="N9" s="189">
        <v>6</v>
      </c>
      <c r="O9" s="196">
        <v>25</v>
      </c>
      <c r="P9" s="197">
        <v>6</v>
      </c>
      <c r="Q9" t="s">
        <v>18</v>
      </c>
      <c r="S9" t="s">
        <v>19</v>
      </c>
      <c r="U9" t="s">
        <v>20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6">
        <v>43</v>
      </c>
      <c r="B10" s="187">
        <v>7</v>
      </c>
      <c r="C10" s="188">
        <v>27</v>
      </c>
      <c r="D10" s="189">
        <v>7</v>
      </c>
      <c r="E10" s="188">
        <v>49</v>
      </c>
      <c r="F10" s="189">
        <v>7</v>
      </c>
      <c r="G10" s="188">
        <v>53</v>
      </c>
      <c r="H10" s="189">
        <v>7</v>
      </c>
      <c r="I10" s="188">
        <v>90</v>
      </c>
      <c r="J10" s="189">
        <v>7</v>
      </c>
      <c r="K10" s="190">
        <v>8</v>
      </c>
      <c r="L10" s="189">
        <v>4</v>
      </c>
      <c r="M10" s="188">
        <v>230</v>
      </c>
      <c r="N10" s="189">
        <v>7</v>
      </c>
      <c r="O10" s="188">
        <v>28</v>
      </c>
      <c r="P10" s="189">
        <v>7</v>
      </c>
      <c r="Q10" s="73"/>
      <c r="R10" s="73"/>
      <c r="W10" s="128"/>
      <c r="X10" s="128"/>
      <c r="Y10" s="128"/>
      <c r="Z10" s="128"/>
      <c r="AA10" s="128"/>
      <c r="AB10" s="128"/>
    </row>
    <row r="11" spans="1:28" ht="15" customHeight="1" x14ac:dyDescent="0.15">
      <c r="A11" s="186">
        <v>47</v>
      </c>
      <c r="B11" s="187">
        <v>8</v>
      </c>
      <c r="C11" s="188">
        <v>30</v>
      </c>
      <c r="D11" s="189">
        <v>8</v>
      </c>
      <c r="E11" s="188">
        <v>53</v>
      </c>
      <c r="F11" s="189">
        <v>8</v>
      </c>
      <c r="G11" s="188">
        <v>56</v>
      </c>
      <c r="H11" s="189">
        <v>8</v>
      </c>
      <c r="I11" s="188">
        <v>102</v>
      </c>
      <c r="J11" s="189">
        <v>8</v>
      </c>
      <c r="K11" s="188">
        <v>8.5</v>
      </c>
      <c r="L11" s="189">
        <v>3</v>
      </c>
      <c r="M11" s="188">
        <v>242</v>
      </c>
      <c r="N11" s="189">
        <v>8</v>
      </c>
      <c r="O11" s="188">
        <v>31</v>
      </c>
      <c r="P11" s="189">
        <v>8</v>
      </c>
      <c r="Q11" s="73"/>
      <c r="R11" s="73"/>
      <c r="W11" s="128"/>
      <c r="X11" s="128"/>
      <c r="Y11" s="128"/>
      <c r="Z11" s="128"/>
      <c r="AA11" s="128"/>
      <c r="AB11" s="128"/>
    </row>
    <row r="12" spans="1:28" ht="15" customHeight="1" x14ac:dyDescent="0.15">
      <c r="A12" s="186">
        <v>51</v>
      </c>
      <c r="B12" s="187">
        <v>9</v>
      </c>
      <c r="C12" s="188">
        <v>33</v>
      </c>
      <c r="D12" s="189">
        <v>9</v>
      </c>
      <c r="E12" s="188">
        <v>58</v>
      </c>
      <c r="F12" s="189">
        <v>9</v>
      </c>
      <c r="G12" s="188">
        <v>60</v>
      </c>
      <c r="H12" s="189">
        <v>9</v>
      </c>
      <c r="I12" s="188">
        <v>113</v>
      </c>
      <c r="J12" s="189">
        <v>9</v>
      </c>
      <c r="K12" s="188">
        <v>9.1</v>
      </c>
      <c r="L12" s="189">
        <v>2</v>
      </c>
      <c r="M12" s="188">
        <v>254</v>
      </c>
      <c r="N12" s="189">
        <v>9</v>
      </c>
      <c r="O12" s="188">
        <v>34</v>
      </c>
      <c r="P12" s="189">
        <v>9</v>
      </c>
      <c r="Q12" s="73"/>
      <c r="R12" s="73"/>
      <c r="W12" s="128"/>
      <c r="X12" s="128"/>
      <c r="Y12" s="128"/>
      <c r="Z12" s="128"/>
      <c r="AA12" s="128"/>
      <c r="AB12" s="128"/>
    </row>
    <row r="13" spans="1:28" ht="15" customHeight="1" thickBot="1" x14ac:dyDescent="0.2">
      <c r="A13" s="198">
        <v>56</v>
      </c>
      <c r="B13" s="199">
        <v>10</v>
      </c>
      <c r="C13" s="200">
        <v>35</v>
      </c>
      <c r="D13" s="201">
        <v>10</v>
      </c>
      <c r="E13" s="200">
        <v>64</v>
      </c>
      <c r="F13" s="201">
        <v>10</v>
      </c>
      <c r="G13" s="200">
        <v>63</v>
      </c>
      <c r="H13" s="201">
        <v>10</v>
      </c>
      <c r="I13" s="200">
        <v>125</v>
      </c>
      <c r="J13" s="201">
        <v>10</v>
      </c>
      <c r="K13" s="200">
        <v>9.8000000000000007</v>
      </c>
      <c r="L13" s="201">
        <v>1</v>
      </c>
      <c r="M13" s="200">
        <v>265</v>
      </c>
      <c r="N13" s="201">
        <v>10</v>
      </c>
      <c r="O13" s="200">
        <v>37</v>
      </c>
      <c r="P13" s="201">
        <v>10</v>
      </c>
      <c r="Q13" s="73"/>
      <c r="R13" s="73"/>
      <c r="W13" s="128"/>
      <c r="X13" s="128"/>
      <c r="Y13" s="128"/>
      <c r="Z13" s="128"/>
      <c r="AA13" s="128"/>
      <c r="AB13" s="128"/>
    </row>
    <row r="14" spans="1:28" ht="15" customHeight="1" x14ac:dyDescent="0.15">
      <c r="W14" s="128"/>
      <c r="X14" s="128"/>
      <c r="Y14" s="128"/>
      <c r="Z14" s="128"/>
      <c r="AA14" s="128"/>
      <c r="AB14" s="128"/>
    </row>
    <row r="15" spans="1:28" ht="15" customHeight="1" thickBot="1" x14ac:dyDescent="0.2">
      <c r="A15" s="111" t="s">
        <v>82</v>
      </c>
      <c r="W15" s="128"/>
      <c r="X15" s="128"/>
      <c r="Y15" s="128"/>
      <c r="Z15" s="128"/>
      <c r="AA15" s="128"/>
      <c r="AB15" s="128"/>
    </row>
    <row r="16" spans="1:28" ht="15" customHeight="1" thickBot="1" x14ac:dyDescent="0.2">
      <c r="A16" s="171" t="s">
        <v>65</v>
      </c>
      <c r="B16" s="172" t="s">
        <v>67</v>
      </c>
      <c r="C16" s="173" t="s">
        <v>68</v>
      </c>
      <c r="D16" s="174" t="s">
        <v>67</v>
      </c>
      <c r="E16" s="175" t="s">
        <v>69</v>
      </c>
      <c r="F16" s="176" t="s">
        <v>67</v>
      </c>
      <c r="G16" s="177" t="s">
        <v>70</v>
      </c>
      <c r="H16" s="178" t="s">
        <v>67</v>
      </c>
      <c r="I16" s="215" t="s">
        <v>21</v>
      </c>
      <c r="J16" s="179" t="s">
        <v>66</v>
      </c>
      <c r="K16" s="180" t="s">
        <v>71</v>
      </c>
      <c r="L16" s="181" t="s">
        <v>67</v>
      </c>
      <c r="M16" s="173" t="s">
        <v>72</v>
      </c>
      <c r="N16" s="174" t="s">
        <v>67</v>
      </c>
      <c r="O16" s="175" t="s">
        <v>73</v>
      </c>
      <c r="P16" s="176" t="s">
        <v>67</v>
      </c>
      <c r="Q16" s="205" t="s">
        <v>74</v>
      </c>
      <c r="R16" s="206" t="s">
        <v>75</v>
      </c>
      <c r="S16" s="205" t="s">
        <v>74</v>
      </c>
      <c r="T16" s="206" t="s">
        <v>75</v>
      </c>
      <c r="U16" s="205" t="s">
        <v>74</v>
      </c>
      <c r="V16" s="206" t="s">
        <v>75</v>
      </c>
      <c r="W16" s="212"/>
      <c r="X16" s="213"/>
      <c r="Y16" s="213"/>
      <c r="Z16" s="213"/>
      <c r="AA16" s="213"/>
      <c r="AB16" s="213"/>
    </row>
    <row r="17" spans="1:28" ht="15" customHeight="1" x14ac:dyDescent="0.15">
      <c r="A17" s="182">
        <v>0</v>
      </c>
      <c r="B17" s="183">
        <v>1</v>
      </c>
      <c r="C17" s="184">
        <v>0</v>
      </c>
      <c r="D17" s="185">
        <v>1</v>
      </c>
      <c r="E17" s="184">
        <v>0</v>
      </c>
      <c r="F17" s="185">
        <v>1</v>
      </c>
      <c r="G17" s="184">
        <v>0</v>
      </c>
      <c r="H17" s="185">
        <v>1</v>
      </c>
      <c r="I17" s="184">
        <v>0</v>
      </c>
      <c r="J17" s="185">
        <v>1</v>
      </c>
      <c r="K17" s="184">
        <v>0</v>
      </c>
      <c r="L17" s="185">
        <v>10</v>
      </c>
      <c r="M17" s="184">
        <v>0</v>
      </c>
      <c r="N17" s="185">
        <v>1</v>
      </c>
      <c r="O17" s="184">
        <v>0</v>
      </c>
      <c r="P17" s="185">
        <v>1</v>
      </c>
      <c r="Q17" s="207">
        <v>0</v>
      </c>
      <c r="R17" s="208" t="s">
        <v>76</v>
      </c>
      <c r="S17" s="184">
        <v>0</v>
      </c>
      <c r="T17" s="185" t="s">
        <v>76</v>
      </c>
      <c r="U17" s="184">
        <v>0</v>
      </c>
      <c r="V17" s="185" t="s">
        <v>76</v>
      </c>
      <c r="W17" s="214"/>
      <c r="X17" s="120"/>
      <c r="Y17" s="120"/>
      <c r="Z17" s="120"/>
      <c r="AA17" s="127"/>
      <c r="AB17" s="120"/>
    </row>
    <row r="18" spans="1:28" ht="15" customHeight="1" x14ac:dyDescent="0.15">
      <c r="A18" s="186">
        <v>14</v>
      </c>
      <c r="B18" s="187">
        <v>2</v>
      </c>
      <c r="C18" s="188">
        <v>8</v>
      </c>
      <c r="D18" s="189">
        <v>2</v>
      </c>
      <c r="E18" s="188">
        <v>23</v>
      </c>
      <c r="F18" s="189">
        <v>2</v>
      </c>
      <c r="G18" s="188">
        <v>27</v>
      </c>
      <c r="H18" s="189">
        <v>2</v>
      </c>
      <c r="I18" s="188">
        <v>15</v>
      </c>
      <c r="J18" s="189">
        <v>2</v>
      </c>
      <c r="K18" s="188">
        <v>7.8</v>
      </c>
      <c r="L18" s="189">
        <v>9</v>
      </c>
      <c r="M18" s="188">
        <v>118</v>
      </c>
      <c r="N18" s="189">
        <v>2</v>
      </c>
      <c r="O18" s="188">
        <v>8</v>
      </c>
      <c r="P18" s="189">
        <v>2</v>
      </c>
      <c r="Q18" s="188">
        <v>22</v>
      </c>
      <c r="R18" s="210" t="s">
        <v>77</v>
      </c>
      <c r="S18" s="188">
        <v>27</v>
      </c>
      <c r="T18" s="189" t="s">
        <v>77</v>
      </c>
      <c r="U18" s="188">
        <v>27</v>
      </c>
      <c r="V18" s="189" t="s">
        <v>77</v>
      </c>
      <c r="W18" s="214"/>
      <c r="X18" s="120"/>
      <c r="Y18" s="120"/>
      <c r="Z18" s="120"/>
      <c r="AA18" s="127"/>
      <c r="AB18" s="120"/>
    </row>
    <row r="19" spans="1:28" ht="15" customHeight="1" x14ac:dyDescent="0.15">
      <c r="A19" s="186">
        <v>17</v>
      </c>
      <c r="B19" s="187">
        <v>3</v>
      </c>
      <c r="C19" s="188">
        <v>11</v>
      </c>
      <c r="D19" s="189">
        <v>3</v>
      </c>
      <c r="E19" s="188">
        <v>30</v>
      </c>
      <c r="F19" s="189">
        <v>3</v>
      </c>
      <c r="G19" s="188">
        <v>32</v>
      </c>
      <c r="H19" s="189">
        <v>3</v>
      </c>
      <c r="I19" s="188">
        <v>21</v>
      </c>
      <c r="J19" s="189">
        <v>3</v>
      </c>
      <c r="K19" s="190">
        <v>8.1</v>
      </c>
      <c r="L19" s="189">
        <v>8</v>
      </c>
      <c r="M19" s="188">
        <v>132</v>
      </c>
      <c r="N19" s="189">
        <v>3</v>
      </c>
      <c r="O19" s="188">
        <v>10</v>
      </c>
      <c r="P19" s="189">
        <v>3</v>
      </c>
      <c r="Q19" s="188">
        <v>32</v>
      </c>
      <c r="R19" s="210" t="s">
        <v>78</v>
      </c>
      <c r="S19" s="188">
        <v>37</v>
      </c>
      <c r="T19" s="189" t="s">
        <v>78</v>
      </c>
      <c r="U19" s="188">
        <v>37</v>
      </c>
      <c r="V19" s="189" t="s">
        <v>78</v>
      </c>
      <c r="W19" s="214"/>
      <c r="X19" s="120"/>
      <c r="Y19" s="120"/>
      <c r="Z19" s="120"/>
      <c r="AA19" s="127"/>
      <c r="AB19" s="120"/>
    </row>
    <row r="20" spans="1:28" ht="15" customHeight="1" x14ac:dyDescent="0.15">
      <c r="A20" s="186">
        <v>20</v>
      </c>
      <c r="B20" s="187">
        <v>4</v>
      </c>
      <c r="C20" s="188">
        <v>13</v>
      </c>
      <c r="D20" s="189">
        <v>4</v>
      </c>
      <c r="E20" s="188">
        <v>35</v>
      </c>
      <c r="F20" s="189">
        <v>4</v>
      </c>
      <c r="G20" s="188">
        <v>36</v>
      </c>
      <c r="H20" s="189">
        <v>4</v>
      </c>
      <c r="I20" s="188">
        <v>27</v>
      </c>
      <c r="J20" s="189">
        <v>4</v>
      </c>
      <c r="K20" s="188">
        <v>8.4</v>
      </c>
      <c r="L20" s="189">
        <v>7</v>
      </c>
      <c r="M20" s="188">
        <v>145</v>
      </c>
      <c r="N20" s="189">
        <v>4</v>
      </c>
      <c r="O20" s="188">
        <v>11</v>
      </c>
      <c r="P20" s="189">
        <v>4</v>
      </c>
      <c r="Q20" s="188">
        <v>41</v>
      </c>
      <c r="R20" s="210" t="s">
        <v>79</v>
      </c>
      <c r="S20" s="188">
        <v>47</v>
      </c>
      <c r="T20" s="189" t="s">
        <v>79</v>
      </c>
      <c r="U20" s="188">
        <v>47</v>
      </c>
      <c r="V20" s="189" t="s">
        <v>79</v>
      </c>
      <c r="W20" s="214"/>
      <c r="X20" s="120"/>
      <c r="Y20" s="120"/>
      <c r="Z20" s="120"/>
      <c r="AA20" s="127"/>
      <c r="AB20" s="120"/>
    </row>
    <row r="21" spans="1:28" ht="15" customHeight="1" thickBot="1" x14ac:dyDescent="0.2">
      <c r="A21" s="202">
        <v>23</v>
      </c>
      <c r="B21" s="203">
        <v>5</v>
      </c>
      <c r="C21" s="204">
        <v>15</v>
      </c>
      <c r="D21" s="194">
        <v>5</v>
      </c>
      <c r="E21" s="195">
        <v>40</v>
      </c>
      <c r="F21" s="194">
        <v>5</v>
      </c>
      <c r="G21" s="195">
        <v>39</v>
      </c>
      <c r="H21" s="194">
        <v>5</v>
      </c>
      <c r="I21" s="195">
        <v>35</v>
      </c>
      <c r="J21" s="194">
        <v>5</v>
      </c>
      <c r="K21" s="195">
        <v>8.6999999999999993</v>
      </c>
      <c r="L21" s="194">
        <v>6</v>
      </c>
      <c r="M21" s="195">
        <v>157</v>
      </c>
      <c r="N21" s="194">
        <v>5</v>
      </c>
      <c r="O21" s="195">
        <v>12</v>
      </c>
      <c r="P21" s="194">
        <v>5</v>
      </c>
      <c r="Q21" s="200">
        <v>51</v>
      </c>
      <c r="R21" s="211" t="s">
        <v>80</v>
      </c>
      <c r="S21" s="200">
        <v>57</v>
      </c>
      <c r="T21" s="201" t="s">
        <v>80</v>
      </c>
      <c r="U21" s="200">
        <v>57</v>
      </c>
      <c r="V21" s="201" t="s">
        <v>80</v>
      </c>
      <c r="W21" s="214"/>
      <c r="X21" s="120"/>
      <c r="Y21" s="120"/>
      <c r="Z21" s="120"/>
      <c r="AA21" s="127"/>
      <c r="AB21" s="120"/>
    </row>
    <row r="22" spans="1:28" ht="15" customHeight="1" x14ac:dyDescent="0.15">
      <c r="A22" s="186">
        <v>25</v>
      </c>
      <c r="B22" s="187">
        <v>6</v>
      </c>
      <c r="C22" s="188">
        <v>18</v>
      </c>
      <c r="D22" s="189">
        <v>6</v>
      </c>
      <c r="E22" s="188">
        <v>45</v>
      </c>
      <c r="F22" s="189">
        <v>6</v>
      </c>
      <c r="G22" s="188">
        <v>42</v>
      </c>
      <c r="H22" s="189">
        <v>6</v>
      </c>
      <c r="I22" s="188">
        <v>44</v>
      </c>
      <c r="J22" s="189">
        <v>6</v>
      </c>
      <c r="K22" s="188">
        <v>9</v>
      </c>
      <c r="L22" s="189">
        <v>5</v>
      </c>
      <c r="M22" s="188">
        <v>168</v>
      </c>
      <c r="N22" s="189">
        <v>6</v>
      </c>
      <c r="O22" s="196">
        <v>14</v>
      </c>
      <c r="P22" s="197">
        <v>6</v>
      </c>
      <c r="Q22" t="s">
        <v>18</v>
      </c>
      <c r="S22" t="s">
        <v>19</v>
      </c>
      <c r="U22" t="s">
        <v>20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6">
        <v>28</v>
      </c>
      <c r="B23" s="187">
        <v>7</v>
      </c>
      <c r="C23" s="188">
        <v>20</v>
      </c>
      <c r="D23" s="189">
        <v>7</v>
      </c>
      <c r="E23" s="188">
        <v>50</v>
      </c>
      <c r="F23" s="189">
        <v>7</v>
      </c>
      <c r="G23" s="188">
        <v>45</v>
      </c>
      <c r="H23" s="189">
        <v>7</v>
      </c>
      <c r="I23" s="188">
        <v>54</v>
      </c>
      <c r="J23" s="189">
        <v>7</v>
      </c>
      <c r="K23" s="190">
        <v>9.4</v>
      </c>
      <c r="L23" s="189">
        <v>4</v>
      </c>
      <c r="M23" s="188">
        <v>179</v>
      </c>
      <c r="N23" s="189">
        <v>7</v>
      </c>
      <c r="O23" s="188">
        <v>16</v>
      </c>
      <c r="P23" s="189">
        <v>7</v>
      </c>
      <c r="S23" s="73"/>
    </row>
    <row r="24" spans="1:28" ht="15" customHeight="1" x14ac:dyDescent="0.15">
      <c r="A24" s="186">
        <v>30</v>
      </c>
      <c r="B24" s="187">
        <v>8</v>
      </c>
      <c r="C24" s="188">
        <v>23</v>
      </c>
      <c r="D24" s="189">
        <v>8</v>
      </c>
      <c r="E24" s="188">
        <v>54</v>
      </c>
      <c r="F24" s="189">
        <v>8</v>
      </c>
      <c r="G24" s="188">
        <v>48</v>
      </c>
      <c r="H24" s="189">
        <v>8</v>
      </c>
      <c r="I24" s="188">
        <v>64</v>
      </c>
      <c r="J24" s="189">
        <v>8</v>
      </c>
      <c r="K24" s="188">
        <v>9.9</v>
      </c>
      <c r="L24" s="189">
        <v>3</v>
      </c>
      <c r="M24" s="188">
        <v>190</v>
      </c>
      <c r="N24" s="189">
        <v>8</v>
      </c>
      <c r="O24" s="188">
        <v>18</v>
      </c>
      <c r="P24" s="189">
        <v>8</v>
      </c>
      <c r="S24" s="73"/>
    </row>
    <row r="25" spans="1:28" ht="15" customHeight="1" x14ac:dyDescent="0.15">
      <c r="A25" s="186">
        <v>33</v>
      </c>
      <c r="B25" s="187">
        <v>9</v>
      </c>
      <c r="C25" s="188">
        <v>26</v>
      </c>
      <c r="D25" s="189">
        <v>9</v>
      </c>
      <c r="E25" s="188">
        <v>58</v>
      </c>
      <c r="F25" s="189">
        <v>9</v>
      </c>
      <c r="G25" s="188">
        <v>50</v>
      </c>
      <c r="H25" s="189">
        <v>9</v>
      </c>
      <c r="I25" s="188">
        <v>76</v>
      </c>
      <c r="J25" s="189">
        <v>9</v>
      </c>
      <c r="K25" s="188">
        <v>10.4</v>
      </c>
      <c r="L25" s="189">
        <v>2</v>
      </c>
      <c r="M25" s="188">
        <v>200</v>
      </c>
      <c r="N25" s="189">
        <v>9</v>
      </c>
      <c r="O25" s="188">
        <v>20</v>
      </c>
      <c r="P25" s="189">
        <v>9</v>
      </c>
      <c r="S25" s="73"/>
    </row>
    <row r="26" spans="1:28" ht="15" customHeight="1" thickBot="1" x14ac:dyDescent="0.2">
      <c r="A26" s="198">
        <v>36</v>
      </c>
      <c r="B26" s="199">
        <v>10</v>
      </c>
      <c r="C26" s="200">
        <v>29</v>
      </c>
      <c r="D26" s="201">
        <v>10</v>
      </c>
      <c r="E26" s="200">
        <v>63</v>
      </c>
      <c r="F26" s="201">
        <v>10</v>
      </c>
      <c r="G26" s="200">
        <v>53</v>
      </c>
      <c r="H26" s="201">
        <v>10</v>
      </c>
      <c r="I26" s="200">
        <v>88</v>
      </c>
      <c r="J26" s="201">
        <v>10</v>
      </c>
      <c r="K26" s="200">
        <v>11.3</v>
      </c>
      <c r="L26" s="201">
        <v>1</v>
      </c>
      <c r="M26" s="200">
        <v>210</v>
      </c>
      <c r="N26" s="201">
        <v>10</v>
      </c>
      <c r="O26" s="200">
        <v>23</v>
      </c>
      <c r="P26" s="201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中学校第２学年女子（表） </vt:lpstr>
      <vt:lpstr>テスト結果の振り返り（裏）</vt:lpstr>
      <vt:lpstr>得点換算票</vt:lpstr>
      <vt:lpstr>'テスト結果の振り返り（裏）'!Print_Area</vt:lpstr>
      <vt:lpstr>'中学校第２学年女子（表）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2022-04-22T03:02:31Z</cp:lastPrinted>
  <dcterms:created xsi:type="dcterms:W3CDTF">2008-09-05T00:26:38Z</dcterms:created>
  <dcterms:modified xsi:type="dcterms:W3CDTF">2022-04-22T03:02:38Z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