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p1911-09015\h\★北海道学校一覧\R01年度\R1 原稿（ＨＰ用）\"/>
    </mc:Choice>
  </mc:AlternateContent>
  <bookViews>
    <workbookView xWindow="-15" yWindow="-15" windowWidth="10260" windowHeight="8220" tabRatio="802"/>
  </bookViews>
  <sheets>
    <sheet name="総括表" sheetId="4" r:id="rId1"/>
    <sheet name="学校数総括表" sheetId="6" r:id="rId2"/>
    <sheet name="幼稚園総括表" sheetId="18" r:id="rId3"/>
    <sheet name="こども園総括表" sheetId="20" r:id="rId4"/>
    <sheet name="小学校総括表" sheetId="9" r:id="rId5"/>
    <sheet name="中学校総括表" sheetId="10" r:id="rId6"/>
    <sheet name="高等学校総括表 " sheetId="11" r:id="rId7"/>
    <sheet name="高等学校小学科(道立) " sheetId="21" r:id="rId8"/>
    <sheet name="高等学校小学科（市立・私立）" sheetId="13" r:id="rId9"/>
    <sheet name="へき地学校数" sheetId="16" r:id="rId10"/>
    <sheet name="へき地児童生徒教員数等" sheetId="23" r:id="rId11"/>
  </sheets>
  <definedNames>
    <definedName name="_xlnm._FilterDatabase" localSheetId="3" hidden="1">こども園総括表!$A$16:$AU$57</definedName>
    <definedName name="_xlnm._FilterDatabase" localSheetId="8" hidden="1">'高等学校小学科（市立・私立）'!$D$12:$AO$68</definedName>
    <definedName name="_xlnm._FilterDatabase" localSheetId="7" hidden="1">'高等学校小学科(道立) '!$D$9:$AO$87</definedName>
    <definedName name="_xlnm._FilterDatabase" localSheetId="2" hidden="1">幼稚園総括表!$A$16:$AJ$59</definedName>
    <definedName name="_key01" localSheetId="7" hidden="1">#REF!</definedName>
    <definedName name="_key01" hidden="1">#REF!</definedName>
    <definedName name="_Key1" localSheetId="3" hidden="1">#REF!</definedName>
    <definedName name="_Key1" localSheetId="9" hidden="1">#REF!</definedName>
    <definedName name="_Key1" localSheetId="10" hidden="1">#REF!</definedName>
    <definedName name="_Key1" localSheetId="1" hidden="1">#REF!</definedName>
    <definedName name="_Key1" localSheetId="8" hidden="1">#REF!</definedName>
    <definedName name="_Key1" localSheetId="7" hidden="1">#REF!</definedName>
    <definedName name="_Key1" localSheetId="6" hidden="1">#REF!</definedName>
    <definedName name="_Key1" localSheetId="4" hidden="1">#REF!</definedName>
    <definedName name="_Key1" localSheetId="5" hidden="1">#REF!</definedName>
    <definedName name="_Key1" localSheetId="2" hidden="1">#REF!</definedName>
    <definedName name="_Key1" hidden="1">#REF!</definedName>
    <definedName name="_Order1" hidden="1">255</definedName>
    <definedName name="_Order2" hidden="1">0</definedName>
    <definedName name="_Sort" localSheetId="3" hidden="1">#REF!</definedName>
    <definedName name="_Sort" localSheetId="9" hidden="1">#REF!</definedName>
    <definedName name="_Sort" localSheetId="10" hidden="1">#REF!</definedName>
    <definedName name="_Sort" localSheetId="1" hidden="1">#REF!</definedName>
    <definedName name="_Sort" localSheetId="8" hidden="1">#REF!</definedName>
    <definedName name="_Sort" localSheetId="7" hidden="1">#REF!</definedName>
    <definedName name="_Sort" localSheetId="6" hidden="1">#REF!</definedName>
    <definedName name="_Sort" localSheetId="4" hidden="1">#REF!</definedName>
    <definedName name="_Sort" localSheetId="5" hidden="1">#REF!</definedName>
    <definedName name="_Sort" localSheetId="2" hidden="1">#REF!</definedName>
    <definedName name="_Sort" hidden="1">#REF!</definedName>
    <definedName name="\K" localSheetId="3">#REF!</definedName>
    <definedName name="\K" localSheetId="9">#REF!</definedName>
    <definedName name="\K" localSheetId="10">#REF!</definedName>
    <definedName name="\K" localSheetId="1">#REF!</definedName>
    <definedName name="\K" localSheetId="8">#REF!</definedName>
    <definedName name="\K" localSheetId="7">#REF!</definedName>
    <definedName name="\K" localSheetId="6">#REF!</definedName>
    <definedName name="\K" localSheetId="4">#REF!</definedName>
    <definedName name="\K" localSheetId="5">#REF!</definedName>
    <definedName name="\K" localSheetId="2">#REF!</definedName>
    <definedName name="\K">#REF!</definedName>
    <definedName name="\L" localSheetId="3">#REF!</definedName>
    <definedName name="\L" localSheetId="9">#REF!</definedName>
    <definedName name="\L" localSheetId="10">#REF!</definedName>
    <definedName name="\L" localSheetId="1">#REF!</definedName>
    <definedName name="\L" localSheetId="8">#REF!</definedName>
    <definedName name="\L" localSheetId="7">#REF!</definedName>
    <definedName name="\L" localSheetId="6">#REF!</definedName>
    <definedName name="\L" localSheetId="4">#REF!</definedName>
    <definedName name="\L" localSheetId="5">#REF!</definedName>
    <definedName name="\L" localSheetId="2">#REF!</definedName>
    <definedName name="\L">#REF!</definedName>
    <definedName name="_xlnm.Print_Area" localSheetId="3">こども園総括表!$A$1:$AU$73</definedName>
    <definedName name="_xlnm.Print_Area" localSheetId="10">へき地児童生徒教員数等!$A$1:$AY$81</definedName>
    <definedName name="_xlnm.Print_Area" localSheetId="8">'高等学校小学科（市立・私立）'!$A$1:$AO$71</definedName>
    <definedName name="_xlnm.Print_Area" localSheetId="7">'高等学校小学科(道立) '!$A$1:$AO$89</definedName>
    <definedName name="_xlnm.Print_Area" localSheetId="6">'高等学校総括表 '!$A$1:$AZ$86</definedName>
    <definedName name="_xlnm.Print_Area" localSheetId="4">小学校総括表!$A$1:$AT$38</definedName>
    <definedName name="_xlnm.Print_Area" localSheetId="5">中学校総括表!$A$1:$AK$37</definedName>
    <definedName name="_xlnm.Print_Area" localSheetId="2">幼稚園総括表!$A$1:$AJ$83</definedName>
    <definedName name="Print_Area_MI" localSheetId="10">へき地児童生徒教員数等!$A$1:$AU$60</definedName>
    <definedName name="QUERY_FOR_QUERY_FOR_TSY0094" localSheetId="10">#REF!</definedName>
    <definedName name="QUERY_FOR_QUERY_FOR_TSY0094">#REF!</definedName>
    <definedName name="sss" localSheetId="3" hidden="1">#REF!</definedName>
    <definedName name="sss" localSheetId="9" hidden="1">#REF!</definedName>
    <definedName name="sss" localSheetId="7" hidden="1">#REF!</definedName>
    <definedName name="sss" localSheetId="2" hidden="1">#REF!</definedName>
    <definedName name="sss" hidden="1">#REF!</definedName>
  </definedNames>
  <calcPr calcId="162913"/>
</workbook>
</file>

<file path=xl/calcChain.xml><?xml version="1.0" encoding="utf-8"?>
<calcChain xmlns="http://schemas.openxmlformats.org/spreadsheetml/2006/main">
  <c r="M81" i="23" l="1"/>
  <c r="M80" i="23"/>
  <c r="M79" i="23"/>
  <c r="M77" i="23"/>
  <c r="J77" i="23"/>
  <c r="G77" i="23"/>
  <c r="D77" i="23"/>
  <c r="AX71" i="23"/>
  <c r="AB71" i="23"/>
  <c r="R71" i="23"/>
  <c r="AX70" i="23"/>
  <c r="AB70" i="23"/>
  <c r="R70" i="23"/>
  <c r="AX69" i="23"/>
  <c r="AB69" i="23"/>
  <c r="R69" i="23"/>
  <c r="AX68" i="23"/>
  <c r="AB68" i="23"/>
  <c r="R68" i="23"/>
  <c r="AX67" i="23"/>
  <c r="AX63" i="23" s="1"/>
  <c r="AB67" i="23"/>
  <c r="R67" i="23"/>
  <c r="AX66" i="23"/>
  <c r="AB66" i="23"/>
  <c r="R66" i="23"/>
  <c r="AX65" i="23"/>
  <c r="AB65" i="23"/>
  <c r="R65" i="23"/>
  <c r="R63" i="23" s="1"/>
  <c r="AV63" i="23"/>
  <c r="AT63" i="23"/>
  <c r="AR63" i="23"/>
  <c r="AP63" i="23"/>
  <c r="AN63" i="23"/>
  <c r="AL63" i="23"/>
  <c r="AJ63" i="23"/>
  <c r="AH63" i="23"/>
  <c r="AF63" i="23"/>
  <c r="AD63" i="23"/>
  <c r="AB63" i="23"/>
  <c r="Z63" i="23"/>
  <c r="X63" i="23"/>
  <c r="V63" i="23"/>
  <c r="T63" i="23"/>
  <c r="P63" i="23"/>
  <c r="N63" i="23"/>
  <c r="L63" i="23"/>
  <c r="J63" i="23"/>
  <c r="H63" i="23"/>
  <c r="F63" i="23"/>
  <c r="D63" i="23"/>
  <c r="AW58" i="23"/>
  <c r="Y58" i="23"/>
  <c r="AW57" i="23"/>
  <c r="Y57" i="23"/>
  <c r="AW56" i="23"/>
  <c r="Y56" i="23"/>
  <c r="AW55" i="23"/>
  <c r="Y55" i="23"/>
  <c r="AW54" i="23"/>
  <c r="Y54" i="23"/>
  <c r="AW53" i="23"/>
  <c r="Y53" i="23"/>
  <c r="AW52" i="23"/>
  <c r="Y52" i="23"/>
  <c r="AW51" i="23"/>
  <c r="Y51" i="23"/>
  <c r="AW50" i="23"/>
  <c r="Y50" i="23"/>
  <c r="AW49" i="23"/>
  <c r="Y49" i="23"/>
  <c r="AW48" i="23"/>
  <c r="Y48" i="23"/>
  <c r="AW47" i="23"/>
  <c r="Y47" i="23"/>
  <c r="AW46" i="23"/>
  <c r="Y46" i="23"/>
  <c r="AW45" i="23"/>
  <c r="Y45" i="23"/>
  <c r="AT43" i="23"/>
  <c r="AQ43" i="23"/>
  <c r="AN43" i="23"/>
  <c r="AK43" i="23"/>
  <c r="AH43" i="23"/>
  <c r="AE43" i="23"/>
  <c r="AB43" i="23"/>
  <c r="AW43" i="23" s="1"/>
  <c r="V43" i="23"/>
  <c r="S43" i="23"/>
  <c r="P43" i="23"/>
  <c r="M43" i="23"/>
  <c r="J43" i="23"/>
  <c r="D43" i="23"/>
  <c r="Y43" i="23" s="1"/>
  <c r="AW39" i="23"/>
  <c r="Y39" i="23"/>
  <c r="AW38" i="23"/>
  <c r="Y38" i="23"/>
  <c r="AW37" i="23"/>
  <c r="Y37" i="23"/>
  <c r="AW36" i="23"/>
  <c r="Y36" i="23"/>
  <c r="AW35" i="23"/>
  <c r="Y35" i="23"/>
  <c r="AW34" i="23"/>
  <c r="Y34" i="23"/>
  <c r="AW33" i="23"/>
  <c r="Y33" i="23"/>
  <c r="AW32" i="23"/>
  <c r="Y32" i="23"/>
  <c r="AW31" i="23"/>
  <c r="Y31" i="23"/>
  <c r="AW30" i="23"/>
  <c r="Y30" i="23"/>
  <c r="AW29" i="23"/>
  <c r="Y29" i="23"/>
  <c r="AW28" i="23"/>
  <c r="Y28" i="23"/>
  <c r="AW27" i="23"/>
  <c r="Y27" i="23"/>
  <c r="AW26" i="23"/>
  <c r="Y26" i="23"/>
  <c r="AT24" i="23"/>
  <c r="AQ24" i="23"/>
  <c r="AN24" i="23"/>
  <c r="AK24" i="23"/>
  <c r="AW24" i="23" s="1"/>
  <c r="AH24" i="23"/>
  <c r="AE24" i="23"/>
  <c r="AB24" i="23"/>
  <c r="V24" i="23"/>
  <c r="S24" i="23"/>
  <c r="P24" i="23"/>
  <c r="M24" i="23"/>
  <c r="Y24" i="23" s="1"/>
  <c r="J24" i="23"/>
  <c r="G24" i="23"/>
  <c r="D24" i="23"/>
  <c r="AW20" i="23"/>
  <c r="Y20" i="23"/>
  <c r="AW19" i="23"/>
  <c r="Y19" i="23"/>
  <c r="AW18" i="23"/>
  <c r="Y18" i="23"/>
  <c r="AW17" i="23"/>
  <c r="Y17" i="23"/>
  <c r="AW16" i="23"/>
  <c r="Y16" i="23"/>
  <c r="AW15" i="23"/>
  <c r="Y15" i="23"/>
  <c r="AW14" i="23"/>
  <c r="Y14" i="23"/>
  <c r="AW13" i="23"/>
  <c r="Y13" i="23"/>
  <c r="AW12" i="23"/>
  <c r="Y12" i="23"/>
  <c r="AW11" i="23"/>
  <c r="Y11" i="23"/>
  <c r="AW10" i="23"/>
  <c r="Y10" i="23"/>
  <c r="AW9" i="23"/>
  <c r="Y9" i="23"/>
  <c r="AW8" i="23"/>
  <c r="Y8" i="23"/>
  <c r="AW7" i="23"/>
  <c r="Y7" i="23"/>
  <c r="AT5" i="23"/>
  <c r="AQ5" i="23"/>
  <c r="AN5" i="23"/>
  <c r="AK5" i="23"/>
  <c r="AW5" i="23" s="1"/>
  <c r="AH5" i="23"/>
  <c r="AE5" i="23"/>
  <c r="AB5" i="23"/>
  <c r="V5" i="23"/>
  <c r="S5" i="23"/>
  <c r="P5" i="23"/>
  <c r="M5" i="23"/>
  <c r="Y5" i="23" s="1"/>
  <c r="J5" i="23"/>
  <c r="G5" i="23"/>
  <c r="D5" i="23"/>
  <c r="AO70" i="13" l="1"/>
  <c r="AO69" i="13"/>
  <c r="AO68" i="13"/>
  <c r="AO67" i="13"/>
  <c r="AO66" i="13"/>
  <c r="AO65" i="13"/>
  <c r="AO64" i="13"/>
  <c r="AO63" i="13"/>
  <c r="AO62" i="13"/>
  <c r="AO61" i="13"/>
  <c r="AO60" i="13"/>
  <c r="AO59" i="13"/>
  <c r="AO58" i="13"/>
  <c r="AO57" i="13"/>
  <c r="AO56" i="13"/>
  <c r="AO55" i="13"/>
  <c r="AO54" i="13"/>
  <c r="AO53" i="13"/>
  <c r="AO52" i="13"/>
  <c r="AO51" i="13"/>
  <c r="AK70" i="13"/>
  <c r="AJ70" i="13"/>
  <c r="AI70" i="13"/>
  <c r="AK69" i="13"/>
  <c r="AJ69" i="13"/>
  <c r="AI69" i="13"/>
  <c r="AK68" i="13"/>
  <c r="AJ68" i="13"/>
  <c r="AI68" i="13"/>
  <c r="AK67" i="13"/>
  <c r="AJ67" i="13"/>
  <c r="AI67" i="13"/>
  <c r="AK66" i="13"/>
  <c r="AJ66" i="13"/>
  <c r="AI66" i="13"/>
  <c r="AK65" i="13"/>
  <c r="AJ65" i="13"/>
  <c r="AI65" i="13"/>
  <c r="AK64" i="13"/>
  <c r="AJ64" i="13"/>
  <c r="AI64" i="13"/>
  <c r="AK63" i="13"/>
  <c r="AJ63" i="13"/>
  <c r="AI63" i="13"/>
  <c r="AK62" i="13"/>
  <c r="AJ62" i="13"/>
  <c r="AI62" i="13"/>
  <c r="AK61" i="13"/>
  <c r="AJ61" i="13"/>
  <c r="AI61" i="13"/>
  <c r="AK60" i="13"/>
  <c r="AJ60" i="13"/>
  <c r="AI60" i="13"/>
  <c r="AK59" i="13"/>
  <c r="AJ59" i="13"/>
  <c r="AI59" i="13"/>
  <c r="AK58" i="13"/>
  <c r="AJ58" i="13"/>
  <c r="AI58" i="13"/>
  <c r="AK57" i="13"/>
  <c r="AJ57" i="13"/>
  <c r="AI57" i="13"/>
  <c r="AK56" i="13"/>
  <c r="AJ56" i="13"/>
  <c r="AI56" i="13"/>
  <c r="AK55" i="13"/>
  <c r="AJ55" i="13"/>
  <c r="AI55" i="13"/>
  <c r="AK54" i="13"/>
  <c r="AJ54" i="13"/>
  <c r="AI54" i="13"/>
  <c r="AK53" i="13"/>
  <c r="AJ53" i="13"/>
  <c r="AI53" i="13"/>
  <c r="AK52" i="13"/>
  <c r="AJ52" i="13"/>
  <c r="AI52" i="13"/>
  <c r="AK51" i="13"/>
  <c r="AJ51" i="13"/>
  <c r="AI51" i="13"/>
  <c r="D14" i="20" l="1"/>
  <c r="N32" i="13" l="1"/>
  <c r="E51" i="13"/>
  <c r="D51" i="13"/>
  <c r="P70" i="13"/>
  <c r="O70" i="13"/>
  <c r="P69" i="13"/>
  <c r="O69" i="13"/>
  <c r="P68" i="13"/>
  <c r="O68" i="13"/>
  <c r="P67" i="13"/>
  <c r="O67" i="13"/>
  <c r="P66" i="13"/>
  <c r="O66" i="13"/>
  <c r="Q65" i="13"/>
  <c r="P65" i="13"/>
  <c r="O65" i="13"/>
  <c r="N70" i="13"/>
  <c r="N69" i="13"/>
  <c r="N68" i="13"/>
  <c r="N67" i="13"/>
  <c r="N66" i="13"/>
  <c r="N65" i="13"/>
  <c r="K70" i="13"/>
  <c r="K69" i="13"/>
  <c r="K68" i="13"/>
  <c r="K67" i="13"/>
  <c r="K66" i="13"/>
  <c r="K65" i="13"/>
  <c r="H70" i="13"/>
  <c r="H69" i="13"/>
  <c r="H68" i="13"/>
  <c r="H67" i="13"/>
  <c r="H66" i="13"/>
  <c r="H65" i="13"/>
  <c r="P64" i="13"/>
  <c r="O64" i="13"/>
  <c r="P63" i="13"/>
  <c r="O63" i="13"/>
  <c r="P62" i="13"/>
  <c r="O62" i="13"/>
  <c r="P61" i="13"/>
  <c r="O61" i="13"/>
  <c r="P60" i="13"/>
  <c r="O60" i="13"/>
  <c r="N64" i="13"/>
  <c r="N63" i="13"/>
  <c r="N62" i="13"/>
  <c r="N61" i="13"/>
  <c r="N60" i="13"/>
  <c r="K64" i="13"/>
  <c r="K63" i="13"/>
  <c r="K62" i="13"/>
  <c r="K61" i="13"/>
  <c r="K60" i="13"/>
  <c r="H64" i="13"/>
  <c r="H63" i="13"/>
  <c r="H62" i="13"/>
  <c r="H61" i="13"/>
  <c r="H60" i="13"/>
  <c r="P58" i="13"/>
  <c r="O58" i="13"/>
  <c r="N58" i="13"/>
  <c r="K58" i="13"/>
  <c r="H58" i="13"/>
  <c r="P53" i="13"/>
  <c r="O53" i="13"/>
  <c r="N53" i="13"/>
  <c r="K53" i="13"/>
  <c r="H53" i="13"/>
  <c r="F54" i="13"/>
  <c r="G54" i="13"/>
  <c r="I54" i="13"/>
  <c r="J54" i="13"/>
  <c r="L54" i="13"/>
  <c r="M54" i="13"/>
  <c r="D54" i="13"/>
  <c r="P57" i="13"/>
  <c r="O57" i="13"/>
  <c r="P56" i="13"/>
  <c r="Q56" i="13" s="1"/>
  <c r="O56" i="13"/>
  <c r="P55" i="13"/>
  <c r="O55" i="13"/>
  <c r="P52" i="13"/>
  <c r="O52" i="13"/>
  <c r="N57" i="13"/>
  <c r="N56" i="13"/>
  <c r="N55" i="13"/>
  <c r="N54" i="13" s="1"/>
  <c r="K57" i="13"/>
  <c r="K56" i="13"/>
  <c r="K55" i="13"/>
  <c r="H57" i="13"/>
  <c r="H54" i="13" s="1"/>
  <c r="H56" i="13"/>
  <c r="H55" i="13"/>
  <c r="N52" i="13"/>
  <c r="K52" i="13"/>
  <c r="H52" i="13"/>
  <c r="AG26" i="13"/>
  <c r="AF26" i="13"/>
  <c r="AG25" i="13"/>
  <c r="AF25" i="13"/>
  <c r="AG24" i="13"/>
  <c r="AF24" i="13"/>
  <c r="AG23" i="13"/>
  <c r="AF23" i="13"/>
  <c r="AH23" i="13" s="1"/>
  <c r="AG22" i="13"/>
  <c r="AF22" i="13"/>
  <c r="AH22" i="13" s="1"/>
  <c r="AG21" i="13"/>
  <c r="AF21" i="13"/>
  <c r="AH21" i="13" s="1"/>
  <c r="AG20" i="13"/>
  <c r="AH20" i="13" s="1"/>
  <c r="AF20" i="13"/>
  <c r="AG19" i="13"/>
  <c r="AF19" i="13"/>
  <c r="AH19" i="13" s="1"/>
  <c r="AG18" i="13"/>
  <c r="AF18" i="13"/>
  <c r="AG17" i="13"/>
  <c r="AF17" i="13"/>
  <c r="AH17" i="13" s="1"/>
  <c r="AG16" i="13"/>
  <c r="AH16" i="13" s="1"/>
  <c r="AF16" i="13"/>
  <c r="AE26" i="13"/>
  <c r="AE25" i="13"/>
  <c r="AE24" i="13"/>
  <c r="AE23" i="13"/>
  <c r="AE22" i="13"/>
  <c r="AE21" i="13"/>
  <c r="AE20" i="13"/>
  <c r="AE19" i="13"/>
  <c r="AE18" i="13"/>
  <c r="AE17" i="13"/>
  <c r="AE16" i="13"/>
  <c r="AB26" i="13"/>
  <c r="AB25" i="13"/>
  <c r="AB24" i="13"/>
  <c r="AB23" i="13"/>
  <c r="AB22" i="13"/>
  <c r="AB21" i="13"/>
  <c r="AB20" i="13"/>
  <c r="AB19" i="13"/>
  <c r="AB18" i="13"/>
  <c r="AB17" i="13"/>
  <c r="AB16" i="13"/>
  <c r="Y26" i="13"/>
  <c r="Y25" i="13"/>
  <c r="Y24" i="13"/>
  <c r="Y23" i="13"/>
  <c r="Y22" i="13"/>
  <c r="Y21" i="13"/>
  <c r="Y20" i="13"/>
  <c r="Y19" i="13"/>
  <c r="Y18" i="13"/>
  <c r="Y17" i="13"/>
  <c r="Y16" i="13"/>
  <c r="V26" i="13"/>
  <c r="V25" i="13"/>
  <c r="V24" i="13"/>
  <c r="V23" i="13"/>
  <c r="V22" i="13"/>
  <c r="V21" i="13"/>
  <c r="V20" i="13"/>
  <c r="V19" i="13"/>
  <c r="V18" i="13"/>
  <c r="V17" i="13"/>
  <c r="V16" i="13"/>
  <c r="AD15" i="13"/>
  <c r="AC15" i="13"/>
  <c r="AA15" i="13"/>
  <c r="Z15" i="13"/>
  <c r="X15" i="13"/>
  <c r="W15" i="13"/>
  <c r="U15" i="13"/>
  <c r="T15" i="13"/>
  <c r="S15" i="13"/>
  <c r="R15" i="13"/>
  <c r="R13" i="13" s="1"/>
  <c r="AG14" i="13"/>
  <c r="AF14" i="13"/>
  <c r="AE14" i="13"/>
  <c r="AB14" i="13"/>
  <c r="Y14" i="13"/>
  <c r="V14" i="13"/>
  <c r="K36" i="13"/>
  <c r="P36" i="13"/>
  <c r="O36" i="13"/>
  <c r="N36" i="13"/>
  <c r="H36" i="13"/>
  <c r="P35" i="13"/>
  <c r="O35" i="13"/>
  <c r="N35" i="13"/>
  <c r="K35" i="13"/>
  <c r="H35" i="13"/>
  <c r="P34" i="13"/>
  <c r="O34" i="13"/>
  <c r="Q34" i="13" s="1"/>
  <c r="O33" i="13"/>
  <c r="Q33" i="13" s="1"/>
  <c r="P33" i="13"/>
  <c r="N34" i="13"/>
  <c r="K34" i="13"/>
  <c r="H34" i="13"/>
  <c r="M27" i="13"/>
  <c r="L27" i="13"/>
  <c r="J27" i="13"/>
  <c r="I27" i="13"/>
  <c r="G27" i="13"/>
  <c r="F27" i="13"/>
  <c r="E27" i="13"/>
  <c r="D27" i="13"/>
  <c r="P32" i="13"/>
  <c r="O32" i="13"/>
  <c r="P31" i="13"/>
  <c r="O31" i="13"/>
  <c r="P30" i="13"/>
  <c r="O30" i="13"/>
  <c r="P29" i="13"/>
  <c r="O29" i="13"/>
  <c r="P28" i="13"/>
  <c r="O28" i="13"/>
  <c r="N33" i="13"/>
  <c r="N31" i="13"/>
  <c r="N30" i="13"/>
  <c r="N29" i="13"/>
  <c r="N28" i="13"/>
  <c r="K33" i="13"/>
  <c r="K32" i="13"/>
  <c r="K31" i="13"/>
  <c r="K30" i="13"/>
  <c r="K29" i="13"/>
  <c r="K27" i="13" s="1"/>
  <c r="K28" i="13"/>
  <c r="H33" i="13"/>
  <c r="H32" i="13"/>
  <c r="H31" i="13"/>
  <c r="H30" i="13"/>
  <c r="H29" i="13"/>
  <c r="H28" i="13"/>
  <c r="N22" i="13"/>
  <c r="P22" i="13"/>
  <c r="E15" i="13"/>
  <c r="F15" i="13"/>
  <c r="G15" i="13"/>
  <c r="I15" i="13"/>
  <c r="J15" i="13"/>
  <c r="L15" i="13"/>
  <c r="M15" i="13"/>
  <c r="P26" i="13"/>
  <c r="O26" i="13"/>
  <c r="Q26" i="13" s="1"/>
  <c r="P25" i="13"/>
  <c r="Q25" i="13" s="1"/>
  <c r="O25" i="13"/>
  <c r="P24" i="13"/>
  <c r="O24" i="13"/>
  <c r="P23" i="13"/>
  <c r="O23" i="13"/>
  <c r="O22" i="13"/>
  <c r="P21" i="13"/>
  <c r="Q21" i="13" s="1"/>
  <c r="O21" i="13"/>
  <c r="P20" i="13"/>
  <c r="O20" i="13"/>
  <c r="Q20" i="13" s="1"/>
  <c r="P19" i="13"/>
  <c r="O19" i="13"/>
  <c r="P18" i="13"/>
  <c r="O18" i="13"/>
  <c r="Q17" i="13"/>
  <c r="P17" i="13"/>
  <c r="O17" i="13"/>
  <c r="P16" i="13"/>
  <c r="O16" i="13"/>
  <c r="Q16" i="13" s="1"/>
  <c r="N26" i="13"/>
  <c r="N25" i="13"/>
  <c r="N24" i="13"/>
  <c r="N23" i="13"/>
  <c r="N21" i="13"/>
  <c r="N20" i="13"/>
  <c r="N19" i="13"/>
  <c r="N18" i="13"/>
  <c r="N17" i="13"/>
  <c r="N16" i="13"/>
  <c r="K26" i="13"/>
  <c r="K25" i="13"/>
  <c r="K24" i="13"/>
  <c r="K23" i="13"/>
  <c r="K22" i="13"/>
  <c r="K21" i="13"/>
  <c r="K20" i="13"/>
  <c r="K19" i="13"/>
  <c r="K18" i="13"/>
  <c r="K17" i="13"/>
  <c r="K16" i="13"/>
  <c r="H26" i="13"/>
  <c r="H25" i="13"/>
  <c r="H24" i="13"/>
  <c r="H23" i="13"/>
  <c r="H22" i="13"/>
  <c r="H21" i="13"/>
  <c r="H20" i="13"/>
  <c r="H19" i="13"/>
  <c r="H18" i="13"/>
  <c r="H17" i="13"/>
  <c r="H16" i="13"/>
  <c r="D15" i="13"/>
  <c r="D13" i="13" s="1"/>
  <c r="P14" i="13"/>
  <c r="O14" i="13"/>
  <c r="N14" i="13"/>
  <c r="K14" i="13"/>
  <c r="H14" i="13"/>
  <c r="Q70" i="13" l="1"/>
  <c r="Q69" i="13"/>
  <c r="Q68" i="13"/>
  <c r="Q67" i="13"/>
  <c r="Q66" i="13"/>
  <c r="Q64" i="13"/>
  <c r="Q63" i="13"/>
  <c r="Q62" i="13"/>
  <c r="Q61" i="13"/>
  <c r="Q60" i="13"/>
  <c r="Q58" i="13"/>
  <c r="K54" i="13"/>
  <c r="Q57" i="13"/>
  <c r="P54" i="13"/>
  <c r="Q24" i="13"/>
  <c r="AH18" i="13"/>
  <c r="AH15" i="13" s="1"/>
  <c r="Q52" i="13"/>
  <c r="Q55" i="13"/>
  <c r="O54" i="13"/>
  <c r="Q53" i="13"/>
  <c r="AH14" i="13"/>
  <c r="AE15" i="13"/>
  <c r="AH26" i="13"/>
  <c r="AB15" i="13"/>
  <c r="AH25" i="13"/>
  <c r="V15" i="13"/>
  <c r="AH24" i="13"/>
  <c r="Y15" i="13"/>
  <c r="AF15" i="13"/>
  <c r="AG15" i="13"/>
  <c r="Q36" i="13"/>
  <c r="Q35" i="13"/>
  <c r="Q32" i="13"/>
  <c r="N27" i="13"/>
  <c r="N13" i="13" s="1"/>
  <c r="H27" i="13"/>
  <c r="Q31" i="13"/>
  <c r="Q30" i="13"/>
  <c r="Q29" i="13"/>
  <c r="P27" i="13"/>
  <c r="Q28" i="13"/>
  <c r="O27" i="13"/>
  <c r="Q23" i="13"/>
  <c r="Q22" i="13"/>
  <c r="H15" i="13"/>
  <c r="P15" i="13"/>
  <c r="N15" i="13"/>
  <c r="O15" i="13"/>
  <c r="Q19" i="13"/>
  <c r="K15" i="13"/>
  <c r="Q18" i="13"/>
  <c r="Q14" i="13"/>
  <c r="AA8" i="16"/>
  <c r="Z8" i="16"/>
  <c r="Y8" i="16"/>
  <c r="X8" i="16"/>
  <c r="W8" i="16"/>
  <c r="V8" i="16"/>
  <c r="U8" i="16"/>
  <c r="T8" i="16"/>
  <c r="Q54" i="13" l="1"/>
  <c r="Q27" i="13"/>
  <c r="Q15" i="13"/>
  <c r="K8" i="16"/>
  <c r="J8" i="16"/>
  <c r="I8" i="16"/>
  <c r="H8" i="16"/>
  <c r="G8" i="16"/>
  <c r="F8" i="16"/>
  <c r="E8" i="16"/>
  <c r="D8" i="16"/>
  <c r="AN80" i="21" l="1"/>
  <c r="AN74" i="21"/>
  <c r="AN72" i="21"/>
  <c r="AN69" i="21"/>
  <c r="AN23" i="21"/>
  <c r="AN20" i="21"/>
  <c r="AG11" i="21"/>
  <c r="AF11" i="21"/>
  <c r="AH11" i="21" s="1"/>
  <c r="AE11" i="21"/>
  <c r="AB11" i="21"/>
  <c r="Y11" i="21"/>
  <c r="V11" i="21"/>
  <c r="AG65" i="21"/>
  <c r="AF65" i="21"/>
  <c r="AG64" i="21"/>
  <c r="AF64" i="21"/>
  <c r="AH64" i="21" s="1"/>
  <c r="AG63" i="21"/>
  <c r="AH63" i="21" s="1"/>
  <c r="AF63" i="21"/>
  <c r="AG62" i="21"/>
  <c r="AF62" i="21"/>
  <c r="AH62" i="21" s="1"/>
  <c r="AG61" i="21"/>
  <c r="AF61" i="21"/>
  <c r="AH61" i="21" s="1"/>
  <c r="AH60" i="21"/>
  <c r="AG60" i="21"/>
  <c r="AF60" i="21"/>
  <c r="AG59" i="21"/>
  <c r="AH59" i="21" s="1"/>
  <c r="AF59" i="21"/>
  <c r="AG58" i="21"/>
  <c r="AF58" i="21"/>
  <c r="AH58" i="21" s="1"/>
  <c r="AG57" i="21"/>
  <c r="AF57" i="21"/>
  <c r="AH57" i="21" s="1"/>
  <c r="AH56" i="21"/>
  <c r="AG56" i="21"/>
  <c r="AF56" i="21"/>
  <c r="AG55" i="21"/>
  <c r="AH55" i="21" s="1"/>
  <c r="AF55" i="21"/>
  <c r="AG54" i="21"/>
  <c r="AF54" i="21"/>
  <c r="AH54" i="21" s="1"/>
  <c r="AG53" i="21"/>
  <c r="AF53" i="21"/>
  <c r="AH52" i="21"/>
  <c r="AG52" i="21"/>
  <c r="AF52" i="21"/>
  <c r="AG51" i="21"/>
  <c r="AH51" i="21" s="1"/>
  <c r="AF51" i="21"/>
  <c r="AG50" i="21"/>
  <c r="AF50" i="21"/>
  <c r="AH50" i="21" s="1"/>
  <c r="AG49" i="21"/>
  <c r="AF49" i="21"/>
  <c r="AE65" i="21"/>
  <c r="AE64" i="21"/>
  <c r="AE63" i="21"/>
  <c r="AE62" i="21"/>
  <c r="AE61" i="21"/>
  <c r="AE60" i="21"/>
  <c r="AE59" i="21"/>
  <c r="AE58" i="21"/>
  <c r="AE57" i="21"/>
  <c r="AE56" i="21"/>
  <c r="AE55" i="21"/>
  <c r="AE54" i="21"/>
  <c r="AE53" i="21"/>
  <c r="AE52" i="21"/>
  <c r="AE51" i="21"/>
  <c r="AE50" i="21"/>
  <c r="AE49" i="21"/>
  <c r="AB65" i="21"/>
  <c r="AB64" i="21"/>
  <c r="AB63" i="21"/>
  <c r="AB62" i="21"/>
  <c r="AB61" i="21"/>
  <c r="AB60" i="21"/>
  <c r="AB59" i="21"/>
  <c r="AB58" i="21"/>
  <c r="AB57" i="21"/>
  <c r="AB56" i="21"/>
  <c r="AB55" i="21"/>
  <c r="AB54" i="21"/>
  <c r="AB53" i="21"/>
  <c r="AB52" i="21"/>
  <c r="AB51" i="21"/>
  <c r="AB50" i="21"/>
  <c r="AB49" i="21"/>
  <c r="Y65" i="21"/>
  <c r="Y64" i="21"/>
  <c r="Y63" i="21"/>
  <c r="Y62" i="21"/>
  <c r="Y61" i="21"/>
  <c r="Y60" i="21"/>
  <c r="Y59" i="21"/>
  <c r="Y58" i="21"/>
  <c r="Y57" i="21"/>
  <c r="Y56" i="21"/>
  <c r="Y55" i="21"/>
  <c r="Y54" i="21"/>
  <c r="Y53" i="21"/>
  <c r="Y52" i="21"/>
  <c r="Y51" i="21"/>
  <c r="Y50" i="21"/>
  <c r="Y49" i="21"/>
  <c r="V65" i="21"/>
  <c r="V64" i="21"/>
  <c r="V63" i="21"/>
  <c r="V62" i="21"/>
  <c r="V61" i="21"/>
  <c r="V60" i="21"/>
  <c r="V59" i="21"/>
  <c r="V58" i="21"/>
  <c r="V57" i="21"/>
  <c r="V56" i="21"/>
  <c r="V55" i="21"/>
  <c r="V54" i="21"/>
  <c r="V53" i="21"/>
  <c r="V52" i="21"/>
  <c r="V51" i="21"/>
  <c r="V50" i="21"/>
  <c r="V49" i="21"/>
  <c r="R30" i="21"/>
  <c r="AG47" i="21"/>
  <c r="AF47" i="21"/>
  <c r="AH47" i="21" s="1"/>
  <c r="AG46" i="21"/>
  <c r="AF46" i="21"/>
  <c r="AH46" i="21" s="1"/>
  <c r="AG45" i="21"/>
  <c r="AF45" i="21"/>
  <c r="AG44" i="21"/>
  <c r="AF44" i="21"/>
  <c r="AG43" i="21"/>
  <c r="AF43" i="21"/>
  <c r="AH43" i="21" s="1"/>
  <c r="AH42" i="21"/>
  <c r="AG42" i="21"/>
  <c r="AF42" i="21"/>
  <c r="AG41" i="21"/>
  <c r="AF41" i="21"/>
  <c r="AG40" i="21"/>
  <c r="AF40" i="21"/>
  <c r="AH40" i="21" s="1"/>
  <c r="AG39" i="21"/>
  <c r="AF39" i="21"/>
  <c r="AH39" i="21" s="1"/>
  <c r="AH38" i="21"/>
  <c r="AG38" i="21"/>
  <c r="AF38" i="21"/>
  <c r="AG37" i="21"/>
  <c r="AH37" i="21" s="1"/>
  <c r="AF37" i="21"/>
  <c r="AH36" i="21"/>
  <c r="AG35" i="21"/>
  <c r="AF35" i="21"/>
  <c r="AH35" i="21" s="1"/>
  <c r="AH34" i="21"/>
  <c r="AG34" i="21"/>
  <c r="AF34" i="21"/>
  <c r="AG33" i="21"/>
  <c r="AF33" i="21"/>
  <c r="AH33" i="21" s="1"/>
  <c r="AG32" i="21"/>
  <c r="AF32" i="21"/>
  <c r="AH32" i="21" s="1"/>
  <c r="AG31" i="21"/>
  <c r="AF31" i="21"/>
  <c r="AH31" i="21" s="1"/>
  <c r="AE47" i="21"/>
  <c r="AE46" i="21"/>
  <c r="AE45" i="21"/>
  <c r="AE44" i="21"/>
  <c r="AE43" i="21"/>
  <c r="AE42" i="21"/>
  <c r="AE41" i="21"/>
  <c r="AE40" i="21"/>
  <c r="AE39" i="21"/>
  <c r="AE38" i="21"/>
  <c r="AE37" i="21"/>
  <c r="AE36" i="21"/>
  <c r="AE35" i="21"/>
  <c r="AE34" i="21"/>
  <c r="AE33" i="21"/>
  <c r="AE32" i="21"/>
  <c r="AE31" i="21"/>
  <c r="AB47" i="21"/>
  <c r="AB46" i="21"/>
  <c r="AB45" i="21"/>
  <c r="AB44" i="21"/>
  <c r="AB43" i="21"/>
  <c r="AB42" i="21"/>
  <c r="AB41" i="21"/>
  <c r="AB40" i="21"/>
  <c r="AB39" i="21"/>
  <c r="AB38" i="21"/>
  <c r="AB37" i="21"/>
  <c r="AB36" i="21"/>
  <c r="AB35" i="21"/>
  <c r="AB34" i="21"/>
  <c r="AB33" i="21"/>
  <c r="AB32" i="21"/>
  <c r="AB31" i="21"/>
  <c r="Y47" i="21"/>
  <c r="Y46" i="21"/>
  <c r="Y45" i="21"/>
  <c r="Y44" i="21"/>
  <c r="Y43" i="21"/>
  <c r="Y42" i="21"/>
  <c r="Y41" i="21"/>
  <c r="Y40" i="21"/>
  <c r="Y39" i="21"/>
  <c r="Y38" i="21"/>
  <c r="Y37" i="21"/>
  <c r="Y36" i="21"/>
  <c r="Y35" i="21"/>
  <c r="Y34" i="21"/>
  <c r="Y33" i="21"/>
  <c r="Y32" i="21"/>
  <c r="Y31" i="21"/>
  <c r="V47" i="21"/>
  <c r="V46" i="21"/>
  <c r="V45" i="21"/>
  <c r="V44" i="21"/>
  <c r="V43" i="21"/>
  <c r="V42" i="21"/>
  <c r="V41" i="21"/>
  <c r="V40" i="21"/>
  <c r="V39" i="21"/>
  <c r="V38" i="21"/>
  <c r="V37" i="21"/>
  <c r="V36" i="21"/>
  <c r="V35" i="21"/>
  <c r="V34" i="21"/>
  <c r="V33" i="21"/>
  <c r="V32" i="21"/>
  <c r="V31" i="21"/>
  <c r="N79" i="21"/>
  <c r="N78" i="21"/>
  <c r="N77" i="21"/>
  <c r="P85" i="21"/>
  <c r="O85" i="21"/>
  <c r="P84" i="21"/>
  <c r="O84" i="21"/>
  <c r="Q84" i="21" s="1"/>
  <c r="N85" i="21"/>
  <c r="N84" i="21"/>
  <c r="K85" i="21"/>
  <c r="K84" i="21"/>
  <c r="H85" i="21"/>
  <c r="H84" i="21"/>
  <c r="P79" i="21"/>
  <c r="O79" i="21"/>
  <c r="P78" i="21"/>
  <c r="O78" i="21"/>
  <c r="Q78" i="21" s="1"/>
  <c r="P77" i="21"/>
  <c r="O77" i="21"/>
  <c r="K79" i="21"/>
  <c r="K78" i="21"/>
  <c r="K77" i="21"/>
  <c r="H79" i="21"/>
  <c r="H78" i="21"/>
  <c r="H77" i="21"/>
  <c r="AI72" i="21"/>
  <c r="P72" i="21"/>
  <c r="AJ72" i="21" s="1"/>
  <c r="O72" i="21"/>
  <c r="N72" i="21"/>
  <c r="K72" i="21"/>
  <c r="H72" i="21"/>
  <c r="P75" i="21"/>
  <c r="O75" i="21"/>
  <c r="P74" i="21"/>
  <c r="O74" i="21"/>
  <c r="P73" i="21"/>
  <c r="O73" i="21"/>
  <c r="P71" i="21"/>
  <c r="O71" i="21"/>
  <c r="P70" i="21"/>
  <c r="O70" i="21"/>
  <c r="Q70" i="21" s="1"/>
  <c r="Q69" i="21"/>
  <c r="P69" i="21"/>
  <c r="O69" i="21"/>
  <c r="P68" i="21"/>
  <c r="O68" i="21"/>
  <c r="Q68" i="21" s="1"/>
  <c r="P67" i="21"/>
  <c r="O67" i="21"/>
  <c r="Q67" i="21" s="1"/>
  <c r="N75" i="21"/>
  <c r="N74" i="21"/>
  <c r="N73" i="21"/>
  <c r="N71" i="21"/>
  <c r="N70" i="21"/>
  <c r="N69" i="21"/>
  <c r="N68" i="21"/>
  <c r="N67" i="21"/>
  <c r="K75" i="21"/>
  <c r="K74" i="21"/>
  <c r="K73" i="21"/>
  <c r="K71" i="21"/>
  <c r="K70" i="21"/>
  <c r="K69" i="21"/>
  <c r="K68" i="21"/>
  <c r="K67" i="21"/>
  <c r="H75" i="21"/>
  <c r="H74" i="21"/>
  <c r="H73" i="21"/>
  <c r="H71" i="21"/>
  <c r="H70" i="21"/>
  <c r="H69" i="21"/>
  <c r="H68" i="21"/>
  <c r="H67" i="21"/>
  <c r="H50" i="21"/>
  <c r="P63" i="21"/>
  <c r="O63" i="21"/>
  <c r="Q63" i="21" s="1"/>
  <c r="P62" i="21"/>
  <c r="Q62" i="21" s="1"/>
  <c r="O62" i="21"/>
  <c r="P61" i="21"/>
  <c r="O61" i="21"/>
  <c r="P60" i="21"/>
  <c r="O60" i="21"/>
  <c r="P59" i="21"/>
  <c r="O59" i="21"/>
  <c r="Q59" i="21" s="1"/>
  <c r="P58" i="21"/>
  <c r="O58" i="21"/>
  <c r="Q58" i="21" s="1"/>
  <c r="P57" i="21"/>
  <c r="O57" i="21"/>
  <c r="P56" i="21"/>
  <c r="O56" i="21"/>
  <c r="Q56" i="21" s="1"/>
  <c r="P55" i="21"/>
  <c r="O55" i="21"/>
  <c r="P54" i="21"/>
  <c r="O54" i="21"/>
  <c r="P53" i="21"/>
  <c r="O53" i="21"/>
  <c r="P52" i="21"/>
  <c r="O52" i="21"/>
  <c r="Q52" i="21" s="1"/>
  <c r="P51" i="21"/>
  <c r="O51" i="21"/>
  <c r="P50" i="21"/>
  <c r="O50" i="21"/>
  <c r="P49" i="21"/>
  <c r="O49" i="21"/>
  <c r="N63" i="21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K63" i="21"/>
  <c r="K62" i="21"/>
  <c r="K61" i="21"/>
  <c r="K60" i="21"/>
  <c r="K59" i="21"/>
  <c r="K58" i="21"/>
  <c r="K57" i="21"/>
  <c r="K56" i="21"/>
  <c r="K55" i="21"/>
  <c r="K54" i="21"/>
  <c r="K53" i="21"/>
  <c r="K52" i="21"/>
  <c r="K51" i="21"/>
  <c r="K50" i="21"/>
  <c r="K49" i="21"/>
  <c r="H63" i="21"/>
  <c r="H62" i="21"/>
  <c r="H61" i="21"/>
  <c r="H60" i="21"/>
  <c r="H59" i="21"/>
  <c r="H58" i="21"/>
  <c r="H57" i="21"/>
  <c r="H56" i="21"/>
  <c r="H55" i="21"/>
  <c r="H54" i="21"/>
  <c r="H53" i="21"/>
  <c r="H52" i="21"/>
  <c r="H51" i="21"/>
  <c r="H49" i="21"/>
  <c r="P47" i="21"/>
  <c r="O47" i="21"/>
  <c r="Q46" i="21"/>
  <c r="P46" i="21"/>
  <c r="O46" i="21"/>
  <c r="P45" i="21"/>
  <c r="O45" i="21"/>
  <c r="P44" i="21"/>
  <c r="O44" i="21"/>
  <c r="Q44" i="21" s="1"/>
  <c r="P43" i="21"/>
  <c r="O43" i="21"/>
  <c r="P42" i="21"/>
  <c r="O42" i="21"/>
  <c r="P41" i="21"/>
  <c r="O41" i="21"/>
  <c r="Q41" i="21" s="1"/>
  <c r="P40" i="21"/>
  <c r="O40" i="21"/>
  <c r="Q40" i="21" s="1"/>
  <c r="P39" i="21"/>
  <c r="O39" i="21"/>
  <c r="P38" i="21"/>
  <c r="O38" i="21"/>
  <c r="P37" i="21"/>
  <c r="O37" i="21"/>
  <c r="Q37" i="21" s="1"/>
  <c r="P36" i="21"/>
  <c r="O36" i="21"/>
  <c r="Q36" i="21" s="1"/>
  <c r="P35" i="21"/>
  <c r="O35" i="21"/>
  <c r="Q35" i="21" s="1"/>
  <c r="P34" i="21"/>
  <c r="O34" i="21"/>
  <c r="P33" i="21"/>
  <c r="O33" i="21"/>
  <c r="P32" i="21"/>
  <c r="O32" i="21"/>
  <c r="P31" i="21"/>
  <c r="O31" i="21"/>
  <c r="Q31" i="21" s="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K47" i="21"/>
  <c r="K46" i="21"/>
  <c r="K45" i="21"/>
  <c r="K44" i="21"/>
  <c r="K43" i="21"/>
  <c r="K42" i="21"/>
  <c r="K41" i="21"/>
  <c r="K40" i="21"/>
  <c r="K39" i="21"/>
  <c r="K38" i="21"/>
  <c r="K37" i="21"/>
  <c r="K36" i="21"/>
  <c r="K35" i="21"/>
  <c r="K34" i="21"/>
  <c r="K33" i="21"/>
  <c r="K32" i="21"/>
  <c r="K31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O27" i="21"/>
  <c r="P27" i="21"/>
  <c r="P29" i="21"/>
  <c r="O29" i="21"/>
  <c r="Q29" i="21" s="1"/>
  <c r="P28" i="21"/>
  <c r="O28" i="21"/>
  <c r="P26" i="21"/>
  <c r="O26" i="21"/>
  <c r="P25" i="21"/>
  <c r="O25" i="21"/>
  <c r="Q24" i="21"/>
  <c r="P24" i="21"/>
  <c r="O24" i="21"/>
  <c r="P23" i="21"/>
  <c r="O23" i="21"/>
  <c r="P22" i="21"/>
  <c r="O22" i="21"/>
  <c r="P21" i="21"/>
  <c r="O21" i="21"/>
  <c r="Q21" i="21" s="1"/>
  <c r="P20" i="21"/>
  <c r="O20" i="21"/>
  <c r="Q20" i="21" s="1"/>
  <c r="P19" i="21"/>
  <c r="O19" i="21"/>
  <c r="P18" i="21"/>
  <c r="O18" i="21"/>
  <c r="Q18" i="21" s="1"/>
  <c r="P17" i="21"/>
  <c r="O17" i="21"/>
  <c r="P16" i="21"/>
  <c r="O16" i="21"/>
  <c r="P15" i="21"/>
  <c r="O15" i="21"/>
  <c r="P14" i="21"/>
  <c r="O14" i="21"/>
  <c r="Q14" i="21" s="1"/>
  <c r="Q13" i="21"/>
  <c r="P13" i="21"/>
  <c r="O13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AH65" i="21" l="1"/>
  <c r="AH53" i="21"/>
  <c r="AH49" i="21"/>
  <c r="AH45" i="21"/>
  <c r="AH44" i="21"/>
  <c r="AH41" i="21"/>
  <c r="Q85" i="21"/>
  <c r="Q77" i="21"/>
  <c r="Q79" i="21"/>
  <c r="Q75" i="21"/>
  <c r="Q74" i="21"/>
  <c r="Q72" i="21"/>
  <c r="AK72" i="21" s="1"/>
  <c r="AO72" i="21" s="1"/>
  <c r="Q73" i="21"/>
  <c r="Q71" i="21"/>
  <c r="Q61" i="21"/>
  <c r="Q60" i="21"/>
  <c r="Q57" i="21"/>
  <c r="Q55" i="21"/>
  <c r="Q54" i="21"/>
  <c r="Q53" i="21"/>
  <c r="Q51" i="21"/>
  <c r="Q50" i="21"/>
  <c r="Q49" i="21"/>
  <c r="Q47" i="21"/>
  <c r="Q45" i="21"/>
  <c r="Q43" i="21"/>
  <c r="Q42" i="21"/>
  <c r="Q39" i="21"/>
  <c r="Q38" i="21"/>
  <c r="Q34" i="21"/>
  <c r="Q33" i="21"/>
  <c r="Q32" i="21"/>
  <c r="Q28" i="21"/>
  <c r="Q27" i="21"/>
  <c r="Q26" i="21"/>
  <c r="Q25" i="21"/>
  <c r="Q23" i="21"/>
  <c r="Q22" i="21"/>
  <c r="Q19" i="21"/>
  <c r="Q17" i="21"/>
  <c r="Q16" i="21"/>
  <c r="Q15" i="21"/>
  <c r="P87" i="21" l="1"/>
  <c r="O87" i="21"/>
  <c r="Q87" i="21" s="1"/>
  <c r="N87" i="21"/>
  <c r="K87" i="21"/>
  <c r="H87" i="21"/>
  <c r="P86" i="21"/>
  <c r="O86" i="21"/>
  <c r="N86" i="21"/>
  <c r="K86" i="21"/>
  <c r="H86" i="21"/>
  <c r="Q82" i="21"/>
  <c r="Q81" i="21"/>
  <c r="N82" i="21"/>
  <c r="N81" i="21"/>
  <c r="K82" i="21"/>
  <c r="K81" i="21"/>
  <c r="H82" i="21"/>
  <c r="H81" i="21"/>
  <c r="P82" i="21"/>
  <c r="O82" i="21"/>
  <c r="P81" i="21"/>
  <c r="O81" i="21"/>
  <c r="Q80" i="21"/>
  <c r="P80" i="21"/>
  <c r="O80" i="21"/>
  <c r="N80" i="21"/>
  <c r="K80" i="21"/>
  <c r="H80" i="21"/>
  <c r="P11" i="21"/>
  <c r="O11" i="21"/>
  <c r="N11" i="21"/>
  <c r="K11" i="21"/>
  <c r="H11" i="21"/>
  <c r="Q86" i="21" l="1"/>
  <c r="Q11" i="21"/>
  <c r="V18" i="11"/>
  <c r="U15" i="11" l="1"/>
  <c r="T15" i="11"/>
  <c r="S15" i="11"/>
  <c r="N15" i="11"/>
  <c r="K15" i="11"/>
  <c r="H15" i="11"/>
  <c r="G28" i="11"/>
  <c r="G27" i="11"/>
  <c r="G26" i="11"/>
  <c r="G25" i="11"/>
  <c r="G61" i="11"/>
  <c r="U68" i="11"/>
  <c r="T68" i="11"/>
  <c r="S68" i="11"/>
  <c r="O68" i="11"/>
  <c r="N68" i="11"/>
  <c r="M68" i="11"/>
  <c r="L68" i="11"/>
  <c r="K68" i="11"/>
  <c r="J68" i="11"/>
  <c r="I68" i="11"/>
  <c r="H68" i="11"/>
  <c r="G68" i="11"/>
  <c r="U67" i="11"/>
  <c r="T67" i="11"/>
  <c r="S67" i="11"/>
  <c r="O67" i="11"/>
  <c r="N67" i="11"/>
  <c r="M67" i="11"/>
  <c r="L67" i="11"/>
  <c r="K67" i="11"/>
  <c r="J67" i="11"/>
  <c r="I67" i="11"/>
  <c r="H67" i="11"/>
  <c r="G67" i="11"/>
  <c r="U66" i="11"/>
  <c r="T66" i="11"/>
  <c r="S66" i="11"/>
  <c r="O66" i="11"/>
  <c r="N66" i="11"/>
  <c r="M66" i="11"/>
  <c r="L66" i="11"/>
  <c r="K66" i="11"/>
  <c r="J66" i="11"/>
  <c r="I66" i="11"/>
  <c r="H66" i="11"/>
  <c r="G66" i="11"/>
  <c r="U65" i="11"/>
  <c r="T65" i="11"/>
  <c r="S65" i="11"/>
  <c r="O65" i="11"/>
  <c r="N65" i="11"/>
  <c r="M65" i="11"/>
  <c r="L65" i="11"/>
  <c r="K65" i="11"/>
  <c r="J65" i="11"/>
  <c r="I65" i="11"/>
  <c r="H65" i="11"/>
  <c r="G65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N77" i="11"/>
  <c r="K77" i="11"/>
  <c r="H77" i="11"/>
  <c r="T77" i="11" s="1"/>
  <c r="N76" i="11"/>
  <c r="K76" i="11"/>
  <c r="H76" i="11"/>
  <c r="N75" i="11"/>
  <c r="K75" i="11"/>
  <c r="H75" i="11"/>
  <c r="N74" i="11"/>
  <c r="K74" i="11"/>
  <c r="H74" i="11"/>
  <c r="T74" i="11" s="1"/>
  <c r="S77" i="11"/>
  <c r="T76" i="11"/>
  <c r="S76" i="11"/>
  <c r="S75" i="11"/>
  <c r="S74" i="11"/>
  <c r="S73" i="11"/>
  <c r="N73" i="11"/>
  <c r="K73" i="11"/>
  <c r="H73" i="11"/>
  <c r="T82" i="11"/>
  <c r="S82" i="11"/>
  <c r="U82" i="11" s="1"/>
  <c r="Q82" i="11"/>
  <c r="N82" i="11"/>
  <c r="K82" i="11"/>
  <c r="H82" i="11"/>
  <c r="Q81" i="11"/>
  <c r="N81" i="11"/>
  <c r="K81" i="11"/>
  <c r="H81" i="11"/>
  <c r="N72" i="11"/>
  <c r="K72" i="11"/>
  <c r="H72" i="11"/>
  <c r="S81" i="11"/>
  <c r="S72" i="11"/>
  <c r="N51" i="11"/>
  <c r="K51" i="11"/>
  <c r="T51" i="11" s="1"/>
  <c r="H51" i="11"/>
  <c r="N50" i="11"/>
  <c r="K50" i="11"/>
  <c r="H50" i="11"/>
  <c r="S51" i="11"/>
  <c r="S50" i="11"/>
  <c r="S49" i="11"/>
  <c r="N49" i="11"/>
  <c r="K49" i="11"/>
  <c r="H49" i="11"/>
  <c r="T49" i="11" s="1"/>
  <c r="S48" i="11"/>
  <c r="N48" i="11"/>
  <c r="K48" i="11"/>
  <c r="H48" i="11"/>
  <c r="T48" i="11" s="1"/>
  <c r="S47" i="11"/>
  <c r="N47" i="11"/>
  <c r="K47" i="11"/>
  <c r="H47" i="11"/>
  <c r="T47" i="11" s="1"/>
  <c r="T46" i="11"/>
  <c r="S46" i="11"/>
  <c r="U46" i="11" s="1"/>
  <c r="N46" i="11"/>
  <c r="K46" i="11"/>
  <c r="H46" i="11"/>
  <c r="S45" i="11"/>
  <c r="N45" i="11"/>
  <c r="K45" i="11"/>
  <c r="H45" i="11"/>
  <c r="T44" i="11"/>
  <c r="S44" i="11"/>
  <c r="U44" i="11" s="1"/>
  <c r="N44" i="11"/>
  <c r="K44" i="11"/>
  <c r="H44" i="11"/>
  <c r="T57" i="11"/>
  <c r="S57" i="11"/>
  <c r="U57" i="11" s="1"/>
  <c r="Q57" i="11"/>
  <c r="N57" i="11"/>
  <c r="K57" i="11"/>
  <c r="H57" i="11"/>
  <c r="T43" i="11"/>
  <c r="S43" i="11"/>
  <c r="U43" i="11" s="1"/>
  <c r="N43" i="11"/>
  <c r="K43" i="11"/>
  <c r="H43" i="11"/>
  <c r="U56" i="11"/>
  <c r="T56" i="11"/>
  <c r="S56" i="11"/>
  <c r="Q56" i="11"/>
  <c r="N56" i="11"/>
  <c r="K56" i="11"/>
  <c r="H56" i="11"/>
  <c r="T42" i="11"/>
  <c r="S42" i="11"/>
  <c r="U42" i="11" s="1"/>
  <c r="N42" i="11"/>
  <c r="K42" i="11"/>
  <c r="H42" i="11"/>
  <c r="T41" i="11"/>
  <c r="S41" i="11"/>
  <c r="U41" i="11" s="1"/>
  <c r="N41" i="11"/>
  <c r="K41" i="11"/>
  <c r="H41" i="11"/>
  <c r="T55" i="11"/>
  <c r="S55" i="11"/>
  <c r="Q55" i="11"/>
  <c r="N55" i="11"/>
  <c r="K55" i="11"/>
  <c r="H55" i="11"/>
  <c r="U40" i="11"/>
  <c r="T40" i="11"/>
  <c r="S40" i="11"/>
  <c r="N40" i="11"/>
  <c r="K40" i="11"/>
  <c r="H40" i="11"/>
  <c r="U76" i="11" l="1"/>
  <c r="T75" i="11"/>
  <c r="U75" i="11" s="1"/>
  <c r="U74" i="11"/>
  <c r="U77" i="11"/>
  <c r="T73" i="11"/>
  <c r="U73" i="11"/>
  <c r="T81" i="11"/>
  <c r="U81" i="11"/>
  <c r="T72" i="11"/>
  <c r="U72" i="11"/>
  <c r="U51" i="11"/>
  <c r="T50" i="11"/>
  <c r="U50" i="11" s="1"/>
  <c r="U49" i="11"/>
  <c r="U48" i="11"/>
  <c r="U47" i="11"/>
  <c r="T45" i="11"/>
  <c r="U45" i="11"/>
  <c r="U55" i="11"/>
  <c r="C13" i="11" l="1"/>
  <c r="C11" i="11"/>
  <c r="F11" i="10" l="1"/>
  <c r="E11" i="10"/>
  <c r="D11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Q12" i="10" l="1"/>
  <c r="Q13" i="10"/>
  <c r="O13" i="10"/>
  <c r="O12" i="10"/>
  <c r="L13" i="10"/>
  <c r="L12" i="10"/>
  <c r="I13" i="10"/>
  <c r="I12" i="10"/>
  <c r="R13" i="10" l="1"/>
  <c r="S13" i="10" s="1"/>
  <c r="R12" i="10"/>
  <c r="S12" i="10" s="1"/>
  <c r="AT14" i="9"/>
  <c r="AT13" i="9"/>
  <c r="AT29" i="9"/>
  <c r="AT28" i="9"/>
  <c r="AT27" i="9"/>
  <c r="AT26" i="9"/>
  <c r="AT25" i="9"/>
  <c r="AT24" i="9"/>
  <c r="AT23" i="9"/>
  <c r="AT22" i="9"/>
  <c r="AT21" i="9"/>
  <c r="AT20" i="9"/>
  <c r="AT19" i="9"/>
  <c r="AT18" i="9"/>
  <c r="AT12" i="9" s="1"/>
  <c r="AT17" i="9"/>
  <c r="AT16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 l="1"/>
  <c r="AC12" i="9"/>
  <c r="X14" i="9"/>
  <c r="X13" i="9"/>
  <c r="U14" i="9"/>
  <c r="U13" i="9"/>
  <c r="R14" i="9"/>
  <c r="R13" i="9"/>
  <c r="O14" i="9"/>
  <c r="O13" i="9"/>
  <c r="L14" i="9"/>
  <c r="L13" i="9"/>
  <c r="I14" i="9"/>
  <c r="I13" i="9"/>
  <c r="AB12" i="9"/>
  <c r="X29" i="9"/>
  <c r="X28" i="9"/>
  <c r="X27" i="9"/>
  <c r="X26" i="9"/>
  <c r="X25" i="9"/>
  <c r="X24" i="9"/>
  <c r="X23" i="9"/>
  <c r="X22" i="9"/>
  <c r="X21" i="9"/>
  <c r="X20" i="9"/>
  <c r="X19" i="9"/>
  <c r="X18" i="9"/>
  <c r="X17" i="9"/>
  <c r="X16" i="9"/>
  <c r="U29" i="9"/>
  <c r="U28" i="9"/>
  <c r="U27" i="9"/>
  <c r="U26" i="9"/>
  <c r="U25" i="9"/>
  <c r="U24" i="9"/>
  <c r="U23" i="9"/>
  <c r="U22" i="9"/>
  <c r="U21" i="9"/>
  <c r="U20" i="9"/>
  <c r="U19" i="9"/>
  <c r="U18" i="9"/>
  <c r="U17" i="9"/>
  <c r="U16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J12" i="9"/>
  <c r="G12" i="9"/>
  <c r="F12" i="9"/>
  <c r="E12" i="9"/>
  <c r="D12" i="9"/>
  <c r="Z57" i="20" l="1"/>
  <c r="Z56" i="20"/>
  <c r="Z54" i="20"/>
  <c r="Z53" i="20"/>
  <c r="Z51" i="20"/>
  <c r="Z50" i="20"/>
  <c r="Z48" i="20"/>
  <c r="Z47" i="20"/>
  <c r="Z45" i="20"/>
  <c r="Z44" i="20"/>
  <c r="Z42" i="20"/>
  <c r="Z41" i="20"/>
  <c r="Z39" i="20"/>
  <c r="Z38" i="20"/>
  <c r="Z36" i="20"/>
  <c r="Z35" i="20"/>
  <c r="Z33" i="20"/>
  <c r="Z32" i="20"/>
  <c r="Z30" i="20"/>
  <c r="Z29" i="20"/>
  <c r="Z27" i="20"/>
  <c r="Z26" i="20"/>
  <c r="Z24" i="20"/>
  <c r="Z23" i="20"/>
  <c r="Z21" i="20"/>
  <c r="Z20" i="20"/>
  <c r="Z17" i="20"/>
  <c r="Y57" i="20"/>
  <c r="Y56" i="20"/>
  <c r="Y54" i="20"/>
  <c r="Y53" i="20"/>
  <c r="Y51" i="20"/>
  <c r="Y50" i="20"/>
  <c r="Y48" i="20"/>
  <c r="Y47" i="20"/>
  <c r="Y45" i="20"/>
  <c r="Y44" i="20"/>
  <c r="Y42" i="20"/>
  <c r="Y41" i="20"/>
  <c r="Y39" i="20"/>
  <c r="Y38" i="20"/>
  <c r="Y36" i="20"/>
  <c r="Y35" i="20"/>
  <c r="Y33" i="20"/>
  <c r="Y32" i="20"/>
  <c r="Y30" i="20"/>
  <c r="Y29" i="20"/>
  <c r="Y27" i="20"/>
  <c r="Y26" i="20"/>
  <c r="Y24" i="20"/>
  <c r="Y23" i="20"/>
  <c r="Y21" i="20"/>
  <c r="Y20" i="20"/>
  <c r="Y17" i="20"/>
  <c r="Y18" i="20"/>
  <c r="X18" i="20"/>
  <c r="X17" i="20"/>
  <c r="X57" i="20"/>
  <c r="X56" i="20"/>
  <c r="X54" i="20"/>
  <c r="X53" i="20"/>
  <c r="X51" i="20"/>
  <c r="X50" i="20"/>
  <c r="X48" i="20"/>
  <c r="X47" i="20"/>
  <c r="X45" i="20"/>
  <c r="X44" i="20"/>
  <c r="X42" i="20"/>
  <c r="X41" i="20"/>
  <c r="X39" i="20"/>
  <c r="X38" i="20"/>
  <c r="X36" i="20"/>
  <c r="X35" i="20"/>
  <c r="X33" i="20"/>
  <c r="X32" i="20"/>
  <c r="X30" i="20"/>
  <c r="X29" i="20"/>
  <c r="X27" i="20"/>
  <c r="X26" i="20"/>
  <c r="X24" i="20"/>
  <c r="X23" i="20"/>
  <c r="X21" i="20"/>
  <c r="W57" i="20"/>
  <c r="W56" i="20"/>
  <c r="W54" i="20"/>
  <c r="W53" i="20"/>
  <c r="W51" i="20"/>
  <c r="W50" i="20"/>
  <c r="W48" i="20"/>
  <c r="W47" i="20"/>
  <c r="W45" i="20"/>
  <c r="W44" i="20"/>
  <c r="W42" i="20"/>
  <c r="W41" i="20"/>
  <c r="W39" i="20"/>
  <c r="W38" i="20"/>
  <c r="W36" i="20"/>
  <c r="W35" i="20"/>
  <c r="W33" i="20"/>
  <c r="W32" i="20"/>
  <c r="W30" i="20"/>
  <c r="W29" i="20"/>
  <c r="W27" i="20"/>
  <c r="W26" i="20"/>
  <c r="W24" i="20"/>
  <c r="W23" i="20"/>
  <c r="W21" i="20"/>
  <c r="W20" i="20"/>
  <c r="W18" i="20"/>
  <c r="W17" i="20"/>
  <c r="T57" i="20"/>
  <c r="T56" i="20"/>
  <c r="T54" i="20"/>
  <c r="T53" i="20"/>
  <c r="T51" i="20"/>
  <c r="T50" i="20"/>
  <c r="T48" i="20"/>
  <c r="T47" i="20"/>
  <c r="T45" i="20"/>
  <c r="T44" i="20"/>
  <c r="T42" i="20"/>
  <c r="T41" i="20"/>
  <c r="T39" i="20"/>
  <c r="T38" i="20"/>
  <c r="T36" i="20"/>
  <c r="T35" i="20"/>
  <c r="T33" i="20"/>
  <c r="T32" i="20"/>
  <c r="T30" i="20"/>
  <c r="T29" i="20"/>
  <c r="T27" i="20"/>
  <c r="T26" i="20"/>
  <c r="T24" i="20"/>
  <c r="T23" i="20"/>
  <c r="T21" i="20"/>
  <c r="T20" i="20"/>
  <c r="T18" i="20"/>
  <c r="T17" i="20"/>
  <c r="Q57" i="20"/>
  <c r="Q56" i="20"/>
  <c r="Q54" i="20"/>
  <c r="Q53" i="20"/>
  <c r="Q51" i="20"/>
  <c r="Q50" i="20"/>
  <c r="Q48" i="20"/>
  <c r="Q47" i="20"/>
  <c r="Q45" i="20"/>
  <c r="Q44" i="20"/>
  <c r="Q42" i="20"/>
  <c r="Q41" i="20"/>
  <c r="Q39" i="20"/>
  <c r="Q38" i="20"/>
  <c r="Q36" i="20"/>
  <c r="Q35" i="20"/>
  <c r="Q33" i="20"/>
  <c r="Q32" i="20"/>
  <c r="Q30" i="20"/>
  <c r="Q29" i="20"/>
  <c r="Q27" i="20"/>
  <c r="Q26" i="20"/>
  <c r="Q24" i="20"/>
  <c r="Q23" i="20"/>
  <c r="Q21" i="20"/>
  <c r="Q20" i="20"/>
  <c r="Q18" i="20"/>
  <c r="Q17" i="20"/>
  <c r="N57" i="20"/>
  <c r="N56" i="20"/>
  <c r="N54" i="20"/>
  <c r="N53" i="20"/>
  <c r="N51" i="20"/>
  <c r="N50" i="20"/>
  <c r="N48" i="20"/>
  <c r="N47" i="20"/>
  <c r="N45" i="20"/>
  <c r="N44" i="20"/>
  <c r="N42" i="20"/>
  <c r="N41" i="20"/>
  <c r="N39" i="20"/>
  <c r="N38" i="20"/>
  <c r="N36" i="20"/>
  <c r="N35" i="20"/>
  <c r="N33" i="20"/>
  <c r="N32" i="20"/>
  <c r="N30" i="20"/>
  <c r="N29" i="20"/>
  <c r="N27" i="20"/>
  <c r="N26" i="20"/>
  <c r="N24" i="20"/>
  <c r="N23" i="20"/>
  <c r="N21" i="20"/>
  <c r="N20" i="20"/>
  <c r="N18" i="20"/>
  <c r="N17" i="20"/>
  <c r="K57" i="20"/>
  <c r="K56" i="20"/>
  <c r="K54" i="20"/>
  <c r="K53" i="20"/>
  <c r="K51" i="20"/>
  <c r="K50" i="20"/>
  <c r="K48" i="20"/>
  <c r="K47" i="20"/>
  <c r="K45" i="20"/>
  <c r="K44" i="20"/>
  <c r="K42" i="20"/>
  <c r="K41" i="20"/>
  <c r="K39" i="20"/>
  <c r="K38" i="20"/>
  <c r="K36" i="20"/>
  <c r="K35" i="20"/>
  <c r="K33" i="20"/>
  <c r="K32" i="20"/>
  <c r="K30" i="20"/>
  <c r="K29" i="20"/>
  <c r="K27" i="20"/>
  <c r="K26" i="20"/>
  <c r="K24" i="20"/>
  <c r="K23" i="20"/>
  <c r="K21" i="20"/>
  <c r="K20" i="20"/>
  <c r="K18" i="20"/>
  <c r="K17" i="20"/>
  <c r="H57" i="20"/>
  <c r="H56" i="20"/>
  <c r="H54" i="20"/>
  <c r="H53" i="20"/>
  <c r="H51" i="20"/>
  <c r="H50" i="20"/>
  <c r="H48" i="20"/>
  <c r="H47" i="20"/>
  <c r="H45" i="20"/>
  <c r="H44" i="20"/>
  <c r="H42" i="20"/>
  <c r="H41" i="20"/>
  <c r="H39" i="20"/>
  <c r="H38" i="20"/>
  <c r="H36" i="20"/>
  <c r="H35" i="20"/>
  <c r="H33" i="20"/>
  <c r="H32" i="20"/>
  <c r="H30" i="20"/>
  <c r="H29" i="20"/>
  <c r="H27" i="20"/>
  <c r="H26" i="20"/>
  <c r="H24" i="20"/>
  <c r="H23" i="20"/>
  <c r="H21" i="20"/>
  <c r="H20" i="20"/>
  <c r="H18" i="20"/>
  <c r="H17" i="20"/>
  <c r="AF58" i="18" l="1"/>
  <c r="AF59" i="18"/>
  <c r="AF56" i="18"/>
  <c r="AF55" i="18"/>
  <c r="AF53" i="18"/>
  <c r="AF52" i="18"/>
  <c r="AF50" i="18"/>
  <c r="AF49" i="18"/>
  <c r="AF47" i="18"/>
  <c r="AF46" i="18"/>
  <c r="AF44" i="18"/>
  <c r="AF43" i="18"/>
  <c r="AF41" i="18"/>
  <c r="AF40" i="18"/>
  <c r="AF39" i="18"/>
  <c r="AF37" i="18"/>
  <c r="AF36" i="18"/>
  <c r="AF33" i="18"/>
  <c r="AF32" i="18"/>
  <c r="AF34" i="18"/>
  <c r="AF30" i="18"/>
  <c r="AF29" i="18"/>
  <c r="AF27" i="18"/>
  <c r="AF26" i="18"/>
  <c r="AF24" i="18"/>
  <c r="AF23" i="18"/>
  <c r="AF20" i="18"/>
  <c r="AF21" i="18"/>
  <c r="AF17" i="18"/>
  <c r="AF18" i="18"/>
  <c r="N38" i="18" l="1"/>
  <c r="P42" i="18"/>
  <c r="P59" i="18"/>
  <c r="O59" i="18"/>
  <c r="Q59" i="18" s="1"/>
  <c r="N59" i="18"/>
  <c r="K59" i="18"/>
  <c r="H59" i="18"/>
  <c r="P58" i="18"/>
  <c r="O58" i="18"/>
  <c r="N58" i="18"/>
  <c r="K58" i="18"/>
  <c r="H58" i="18"/>
  <c r="P56" i="18"/>
  <c r="O56" i="18"/>
  <c r="N56" i="18"/>
  <c r="K56" i="18"/>
  <c r="H56" i="18"/>
  <c r="P55" i="18"/>
  <c r="O55" i="18"/>
  <c r="N55" i="18"/>
  <c r="K55" i="18"/>
  <c r="H55" i="18"/>
  <c r="P53" i="18"/>
  <c r="O53" i="18"/>
  <c r="Q53" i="18" s="1"/>
  <c r="N53" i="18"/>
  <c r="K53" i="18"/>
  <c r="H53" i="18"/>
  <c r="P52" i="18"/>
  <c r="O52" i="18"/>
  <c r="N52" i="18"/>
  <c r="K52" i="18"/>
  <c r="H52" i="18"/>
  <c r="P50" i="18"/>
  <c r="O50" i="18"/>
  <c r="N50" i="18"/>
  <c r="K50" i="18"/>
  <c r="H50" i="18"/>
  <c r="P49" i="18"/>
  <c r="O49" i="18"/>
  <c r="N49" i="18"/>
  <c r="K49" i="18"/>
  <c r="H49" i="18"/>
  <c r="P47" i="18"/>
  <c r="O47" i="18"/>
  <c r="Q47" i="18" s="1"/>
  <c r="N47" i="18"/>
  <c r="K47" i="18"/>
  <c r="H47" i="18"/>
  <c r="P46" i="18"/>
  <c r="O46" i="18"/>
  <c r="N46" i="18"/>
  <c r="K46" i="18"/>
  <c r="H46" i="18"/>
  <c r="P44" i="18"/>
  <c r="O44" i="18"/>
  <c r="N44" i="18"/>
  <c r="K44" i="18"/>
  <c r="H44" i="18"/>
  <c r="P43" i="18"/>
  <c r="O43" i="18"/>
  <c r="N43" i="18"/>
  <c r="K43" i="18"/>
  <c r="H43" i="18"/>
  <c r="P41" i="18"/>
  <c r="O41" i="18"/>
  <c r="Q41" i="18" s="1"/>
  <c r="N41" i="18"/>
  <c r="K41" i="18"/>
  <c r="H41" i="18"/>
  <c r="P40" i="18"/>
  <c r="O40" i="18"/>
  <c r="N40" i="18"/>
  <c r="K40" i="18"/>
  <c r="H40" i="18"/>
  <c r="P39" i="18"/>
  <c r="O39" i="18"/>
  <c r="N39" i="18"/>
  <c r="K39" i="18"/>
  <c r="H39" i="18"/>
  <c r="P37" i="18"/>
  <c r="O37" i="18"/>
  <c r="N37" i="18"/>
  <c r="K37" i="18"/>
  <c r="H37" i="18"/>
  <c r="P36" i="18"/>
  <c r="O36" i="18"/>
  <c r="Q36" i="18" s="1"/>
  <c r="N36" i="18"/>
  <c r="K36" i="18"/>
  <c r="H36" i="18"/>
  <c r="P34" i="18"/>
  <c r="O34" i="18"/>
  <c r="N34" i="18"/>
  <c r="K34" i="18"/>
  <c r="H34" i="18"/>
  <c r="P33" i="18"/>
  <c r="O33" i="18"/>
  <c r="N33" i="18"/>
  <c r="K33" i="18"/>
  <c r="H33" i="18"/>
  <c r="P32" i="18"/>
  <c r="O32" i="18"/>
  <c r="N32" i="18"/>
  <c r="K32" i="18"/>
  <c r="H32" i="18"/>
  <c r="P30" i="18"/>
  <c r="O30" i="18"/>
  <c r="N30" i="18"/>
  <c r="K30" i="18"/>
  <c r="H30" i="18"/>
  <c r="P29" i="18"/>
  <c r="O29" i="18"/>
  <c r="N29" i="18"/>
  <c r="K29" i="18"/>
  <c r="H29" i="18"/>
  <c r="P27" i="18"/>
  <c r="O27" i="18"/>
  <c r="N27" i="18"/>
  <c r="K27" i="18"/>
  <c r="H27" i="18"/>
  <c r="P26" i="18"/>
  <c r="O26" i="18"/>
  <c r="N26" i="18"/>
  <c r="K26" i="18"/>
  <c r="H26" i="18"/>
  <c r="P24" i="18"/>
  <c r="O24" i="18"/>
  <c r="N24" i="18"/>
  <c r="K24" i="18"/>
  <c r="H24" i="18"/>
  <c r="P23" i="18"/>
  <c r="O23" i="18"/>
  <c r="N23" i="18"/>
  <c r="K23" i="18"/>
  <c r="H23" i="18"/>
  <c r="P21" i="18"/>
  <c r="O21" i="18"/>
  <c r="N21" i="18"/>
  <c r="K21" i="18"/>
  <c r="H21" i="18"/>
  <c r="P20" i="18"/>
  <c r="O20" i="18"/>
  <c r="N20" i="18"/>
  <c r="K20" i="18"/>
  <c r="H20" i="18"/>
  <c r="P18" i="18"/>
  <c r="O18" i="18"/>
  <c r="N18" i="18"/>
  <c r="K18" i="18"/>
  <c r="H18" i="18"/>
  <c r="P17" i="18"/>
  <c r="O17" i="18"/>
  <c r="N17" i="18"/>
  <c r="K17" i="18"/>
  <c r="H17" i="18"/>
  <c r="Q17" i="18" l="1"/>
  <c r="Q40" i="18"/>
  <c r="Q39" i="18"/>
  <c r="Q33" i="18"/>
  <c r="Q27" i="18"/>
  <c r="Q55" i="18"/>
  <c r="Q49" i="18"/>
  <c r="Q43" i="18"/>
  <c r="Q56" i="18"/>
  <c r="Q50" i="18"/>
  <c r="Q44" i="18"/>
  <c r="Q34" i="18"/>
  <c r="Q30" i="18"/>
  <c r="Q24" i="18"/>
  <c r="Q21" i="18"/>
  <c r="Q23" i="18"/>
  <c r="Q29" i="18"/>
  <c r="Q20" i="18"/>
  <c r="Q18" i="18"/>
  <c r="Q46" i="18"/>
  <c r="Q52" i="18"/>
  <c r="Q58" i="18"/>
  <c r="Q26" i="18"/>
  <c r="Q32" i="18"/>
  <c r="Q37" i="18"/>
  <c r="J47" i="6" l="1"/>
  <c r="J46" i="6"/>
  <c r="J45" i="6"/>
  <c r="J44" i="6"/>
  <c r="J43" i="6"/>
  <c r="J42" i="6"/>
  <c r="J41" i="6"/>
  <c r="J40" i="6"/>
  <c r="J39" i="6"/>
  <c r="E48" i="6"/>
  <c r="E47" i="6"/>
  <c r="E46" i="6"/>
  <c r="E45" i="6"/>
  <c r="E44" i="6"/>
  <c r="E43" i="6"/>
  <c r="E42" i="6"/>
  <c r="E41" i="6"/>
  <c r="E40" i="6"/>
  <c r="E39" i="6"/>
  <c r="J48" i="6"/>
  <c r="J34" i="6"/>
  <c r="J33" i="6"/>
  <c r="J32" i="6"/>
  <c r="J31" i="6"/>
  <c r="J30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J35" i="6"/>
  <c r="I35" i="6"/>
  <c r="H35" i="6" l="1"/>
  <c r="G8" i="6" l="1"/>
  <c r="D8" i="6"/>
  <c r="G7" i="6"/>
  <c r="D7" i="6"/>
  <c r="H52" i="4"/>
  <c r="H51" i="4"/>
  <c r="H50" i="4"/>
  <c r="L49" i="4" l="1"/>
  <c r="K49" i="4"/>
  <c r="H48" i="4"/>
  <c r="K42" i="4" l="1"/>
  <c r="H47" i="4"/>
  <c r="H46" i="4"/>
  <c r="H45" i="4"/>
  <c r="H44" i="4"/>
  <c r="H43" i="4"/>
  <c r="H40" i="4" l="1"/>
  <c r="H39" i="4"/>
  <c r="H38" i="4"/>
  <c r="H37" i="4"/>
  <c r="H28" i="4"/>
  <c r="H24" i="4" s="1"/>
  <c r="H27" i="4"/>
  <c r="H25" i="4"/>
  <c r="H23" i="4" s="1"/>
  <c r="H22" i="4" s="1"/>
  <c r="M23" i="4" l="1"/>
  <c r="M24" i="4"/>
  <c r="K23" i="4" l="1"/>
  <c r="K24" i="4" l="1"/>
  <c r="J23" i="4"/>
  <c r="J24" i="4"/>
  <c r="E24" i="4"/>
  <c r="E23" i="4"/>
  <c r="E22" i="4" l="1"/>
  <c r="H21" i="4" l="1"/>
  <c r="H20" i="4" l="1"/>
  <c r="H19" i="4"/>
  <c r="H18" i="4"/>
  <c r="H16" i="4" l="1"/>
  <c r="H15" i="4"/>
  <c r="H14" i="4"/>
  <c r="H12" i="4" l="1"/>
  <c r="H11" i="4"/>
  <c r="H10" i="4"/>
  <c r="H8" i="4"/>
  <c r="H7" i="4"/>
  <c r="H6" i="4"/>
  <c r="H9" i="4" l="1"/>
  <c r="N8" i="16"/>
  <c r="O8" i="16"/>
  <c r="P8" i="16"/>
  <c r="Q8" i="16"/>
  <c r="R8" i="16"/>
  <c r="M8" i="16"/>
  <c r="L8" i="16"/>
  <c r="Z25" i="16" l="1"/>
  <c r="Z6" i="16" s="1"/>
  <c r="Y25" i="16"/>
  <c r="Y6" i="16" s="1"/>
  <c r="X25" i="16"/>
  <c r="X6" i="16" s="1"/>
  <c r="W25" i="16"/>
  <c r="V25" i="16"/>
  <c r="V6" i="16" s="1"/>
  <c r="U25" i="16"/>
  <c r="U6" i="16" s="1"/>
  <c r="T25" i="16"/>
  <c r="T6" i="16" s="1"/>
  <c r="R25" i="16"/>
  <c r="R6" i="16" s="1"/>
  <c r="Q25" i="16"/>
  <c r="Q6" i="16" s="1"/>
  <c r="P25" i="16"/>
  <c r="P6" i="16" s="1"/>
  <c r="O25" i="16"/>
  <c r="O6" i="16" s="1"/>
  <c r="N25" i="16"/>
  <c r="N6" i="16" s="1"/>
  <c r="M25" i="16"/>
  <c r="M6" i="16" s="1"/>
  <c r="L25" i="16"/>
  <c r="L6" i="16" s="1"/>
  <c r="J25" i="16"/>
  <c r="J6" i="16" s="1"/>
  <c r="I25" i="16"/>
  <c r="H25" i="16"/>
  <c r="H6" i="16" s="1"/>
  <c r="G25" i="16"/>
  <c r="F25" i="16"/>
  <c r="F6" i="16" s="1"/>
  <c r="E25" i="16"/>
  <c r="E6" i="16" s="1"/>
  <c r="D25" i="16"/>
  <c r="D6" i="16" s="1"/>
  <c r="AA48" i="16"/>
  <c r="AA47" i="16"/>
  <c r="AA46" i="16"/>
  <c r="AA45" i="16"/>
  <c r="AA44" i="16"/>
  <c r="AA43" i="16"/>
  <c r="AA42" i="16"/>
  <c r="AA41" i="16"/>
  <c r="AA40" i="16"/>
  <c r="AA39" i="16"/>
  <c r="AA38" i="16"/>
  <c r="AA37" i="16"/>
  <c r="AA36" i="16"/>
  <c r="AA35" i="16"/>
  <c r="AA34" i="16"/>
  <c r="AA33" i="16"/>
  <c r="AA32" i="16"/>
  <c r="AA31" i="16"/>
  <c r="AA30" i="16"/>
  <c r="AA29" i="16"/>
  <c r="AA28" i="16"/>
  <c r="AA27" i="16"/>
  <c r="S48" i="16"/>
  <c r="S47" i="16"/>
  <c r="S46" i="16"/>
  <c r="S45" i="16"/>
  <c r="S44" i="16"/>
  <c r="S43" i="16"/>
  <c r="S42" i="16"/>
  <c r="S41" i="16"/>
  <c r="S40" i="16"/>
  <c r="S39" i="16"/>
  <c r="S38" i="16"/>
  <c r="S37" i="16"/>
  <c r="S36" i="16"/>
  <c r="S35" i="16"/>
  <c r="S34" i="16"/>
  <c r="S33" i="16"/>
  <c r="S32" i="16"/>
  <c r="S31" i="16"/>
  <c r="S30" i="16"/>
  <c r="S29" i="16"/>
  <c r="S28" i="16"/>
  <c r="S27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W6" i="16"/>
  <c r="G6" i="16"/>
  <c r="I6" i="16"/>
  <c r="AA11" i="16"/>
  <c r="AA12" i="16"/>
  <c r="AA13" i="16"/>
  <c r="AA14" i="16"/>
  <c r="AA15" i="16"/>
  <c r="AA16" i="16"/>
  <c r="AA17" i="16"/>
  <c r="AA18" i="16"/>
  <c r="AA19" i="16"/>
  <c r="AA20" i="16"/>
  <c r="AA21" i="16"/>
  <c r="AA22" i="16"/>
  <c r="AA23" i="16"/>
  <c r="AA10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10" i="16"/>
  <c r="S8" i="16" s="1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10" i="16"/>
  <c r="AA25" i="16" l="1"/>
  <c r="AA6" i="16" s="1"/>
  <c r="K25" i="16"/>
  <c r="K6" i="16" s="1"/>
  <c r="S25" i="16"/>
  <c r="S6" i="16" s="1"/>
  <c r="E12" i="21" l="1"/>
  <c r="V11" i="10" l="1"/>
  <c r="W11" i="10"/>
  <c r="X11" i="10"/>
  <c r="Y11" i="10"/>
  <c r="Z11" i="10"/>
  <c r="AA11" i="10"/>
  <c r="AB11" i="10"/>
  <c r="AC11" i="10"/>
  <c r="AD11" i="10"/>
  <c r="AE11" i="10"/>
  <c r="AF11" i="10"/>
  <c r="AG11" i="10"/>
  <c r="AH11" i="10"/>
  <c r="AI11" i="10"/>
  <c r="AJ11" i="10"/>
  <c r="AK11" i="10"/>
  <c r="H11" i="10"/>
  <c r="K11" i="10"/>
  <c r="L11" i="10"/>
  <c r="N11" i="10"/>
  <c r="O11" i="10"/>
  <c r="T11" i="10"/>
  <c r="U11" i="10"/>
  <c r="G11" i="10"/>
  <c r="J36" i="11" l="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U34" i="11"/>
  <c r="G35" i="11"/>
  <c r="H35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U35" i="11"/>
  <c r="G36" i="11"/>
  <c r="H36" i="11"/>
  <c r="I36" i="11"/>
  <c r="K36" i="11"/>
  <c r="L36" i="11"/>
  <c r="M36" i="11"/>
  <c r="N36" i="11"/>
  <c r="O36" i="11"/>
  <c r="P36" i="11"/>
  <c r="Q36" i="11"/>
  <c r="R36" i="11"/>
  <c r="S36" i="11"/>
  <c r="T36" i="11"/>
  <c r="U36" i="11"/>
  <c r="F28" i="11"/>
  <c r="F36" i="11"/>
  <c r="F35" i="11"/>
  <c r="F34" i="11"/>
  <c r="F33" i="11"/>
  <c r="F32" i="11"/>
  <c r="F31" i="11"/>
  <c r="F30" i="11"/>
  <c r="F29" i="11"/>
  <c r="F27" i="11"/>
  <c r="F26" i="11"/>
  <c r="F25" i="11"/>
  <c r="F23" i="11" l="1"/>
  <c r="N49" i="4" l="1"/>
  <c r="M49" i="4"/>
  <c r="H49" i="4"/>
  <c r="G49" i="4"/>
  <c r="E49" i="4"/>
  <c r="N42" i="4"/>
  <c r="M42" i="4"/>
  <c r="J42" i="4"/>
  <c r="G42" i="4"/>
  <c r="E42" i="4"/>
  <c r="H42" i="4" s="1"/>
  <c r="N36" i="4"/>
  <c r="M36" i="4"/>
  <c r="K36" i="4"/>
  <c r="J36" i="4"/>
  <c r="H36" i="4"/>
  <c r="G36" i="4"/>
  <c r="E36" i="4"/>
  <c r="N24" i="4"/>
  <c r="N23" i="4"/>
  <c r="J22" i="4"/>
  <c r="N17" i="4"/>
  <c r="M17" i="4"/>
  <c r="K17" i="4"/>
  <c r="J17" i="4"/>
  <c r="H17" i="4"/>
  <c r="G17" i="4"/>
  <c r="E17" i="4"/>
  <c r="N13" i="4"/>
  <c r="M13" i="4"/>
  <c r="K13" i="4"/>
  <c r="J13" i="4"/>
  <c r="H13" i="4"/>
  <c r="G13" i="4"/>
  <c r="E13" i="4"/>
  <c r="N9" i="4"/>
  <c r="M9" i="4"/>
  <c r="K9" i="4"/>
  <c r="J9" i="4"/>
  <c r="G9" i="4"/>
  <c r="E9" i="4"/>
  <c r="N5" i="4"/>
  <c r="M5" i="4"/>
  <c r="K5" i="4"/>
  <c r="J5" i="4"/>
  <c r="H5" i="4"/>
  <c r="G5" i="4"/>
  <c r="E5" i="4"/>
  <c r="N22" i="4" l="1"/>
  <c r="K22" i="4"/>
  <c r="M22" i="4"/>
  <c r="AU13" i="11"/>
  <c r="AU11" i="11" s="1"/>
  <c r="W18" i="11"/>
  <c r="X18" i="11"/>
  <c r="Y18" i="11"/>
  <c r="Z18" i="11"/>
  <c r="AA18" i="11"/>
  <c r="AB18" i="11"/>
  <c r="AC18" i="11"/>
  <c r="AD18" i="11"/>
  <c r="AE18" i="11"/>
  <c r="AF18" i="11"/>
  <c r="AG18" i="11"/>
  <c r="AH18" i="11"/>
  <c r="AI18" i="11"/>
  <c r="AJ18" i="11"/>
  <c r="AK18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AX18" i="11"/>
  <c r="AY18" i="11"/>
  <c r="AZ18" i="11"/>
  <c r="W20" i="11"/>
  <c r="X20" i="11"/>
  <c r="Y20" i="11"/>
  <c r="Z20" i="11"/>
  <c r="AA20" i="11"/>
  <c r="AB20" i="11"/>
  <c r="AC20" i="11"/>
  <c r="AD20" i="11"/>
  <c r="AE20" i="11"/>
  <c r="AF20" i="11"/>
  <c r="AG20" i="11"/>
  <c r="AH20" i="11"/>
  <c r="AH13" i="11" s="1"/>
  <c r="AH11" i="11" s="1"/>
  <c r="AI20" i="11"/>
  <c r="AJ20" i="11"/>
  <c r="AK20" i="11"/>
  <c r="AL20" i="11"/>
  <c r="AL13" i="11" s="1"/>
  <c r="AL11" i="11" s="1"/>
  <c r="AM20" i="11"/>
  <c r="AN20" i="11"/>
  <c r="AO20" i="11"/>
  <c r="AP20" i="11"/>
  <c r="AQ20" i="11"/>
  <c r="AR20" i="11"/>
  <c r="AS20" i="11"/>
  <c r="AT20" i="11"/>
  <c r="AU20" i="11"/>
  <c r="AV20" i="11"/>
  <c r="AW20" i="11"/>
  <c r="AX20" i="11"/>
  <c r="AY20" i="11"/>
  <c r="AZ20" i="11"/>
  <c r="V20" i="11"/>
  <c r="V13" i="11" s="1"/>
  <c r="AY13" i="11" l="1"/>
  <c r="AY11" i="11" s="1"/>
  <c r="AQ13" i="11"/>
  <c r="AQ11" i="11" s="1"/>
  <c r="AT13" i="11"/>
  <c r="AT11" i="11" s="1"/>
  <c r="AP13" i="11"/>
  <c r="AP11" i="11" s="1"/>
  <c r="AX13" i="11"/>
  <c r="AX11" i="11" s="1"/>
  <c r="AW13" i="11"/>
  <c r="AW11" i="11" s="1"/>
  <c r="AZ13" i="11"/>
  <c r="AZ11" i="11" s="1"/>
  <c r="AV13" i="11"/>
  <c r="AV11" i="11" s="1"/>
  <c r="AR13" i="11"/>
  <c r="AR11" i="11" s="1"/>
  <c r="AN13" i="11"/>
  <c r="AN11" i="11" s="1"/>
  <c r="AO13" i="11"/>
  <c r="AO11" i="11" s="1"/>
  <c r="AJ13" i="11"/>
  <c r="AJ11" i="11" s="1"/>
  <c r="AK13" i="11"/>
  <c r="AK11" i="11" s="1"/>
  <c r="AI13" i="11"/>
  <c r="AI11" i="11" s="1"/>
  <c r="AM13" i="11"/>
  <c r="AM11" i="11" s="1"/>
  <c r="AD13" i="11"/>
  <c r="AD11" i="11" s="1"/>
  <c r="Z13" i="11"/>
  <c r="Z11" i="11" s="1"/>
  <c r="AF13" i="11"/>
  <c r="AF11" i="11" s="1"/>
  <c r="AB13" i="11"/>
  <c r="AB11" i="11" s="1"/>
  <c r="X13" i="11"/>
  <c r="X11" i="11" s="1"/>
  <c r="AC13" i="11"/>
  <c r="AC11" i="11" s="1"/>
  <c r="AG13" i="11"/>
  <c r="AG11" i="11" s="1"/>
  <c r="Y13" i="11"/>
  <c r="Y11" i="11" s="1"/>
  <c r="V11" i="11"/>
  <c r="AE13" i="11"/>
  <c r="AE11" i="11" s="1"/>
  <c r="AA13" i="11"/>
  <c r="AA11" i="11" s="1"/>
  <c r="W13" i="11"/>
  <c r="W11" i="11" s="1"/>
  <c r="AS13" i="11"/>
  <c r="AS11" i="11" s="1"/>
  <c r="W61" i="11"/>
  <c r="X61" i="11"/>
  <c r="Y61" i="11"/>
  <c r="Z61" i="11"/>
  <c r="AA61" i="11"/>
  <c r="AB61" i="11"/>
  <c r="AC61" i="11"/>
  <c r="AD61" i="11"/>
  <c r="AE61" i="11"/>
  <c r="AF61" i="11"/>
  <c r="AG61" i="11"/>
  <c r="AH61" i="11"/>
  <c r="AI61" i="11"/>
  <c r="AJ61" i="11"/>
  <c r="AK61" i="11"/>
  <c r="AL61" i="11"/>
  <c r="AM61" i="11"/>
  <c r="AN61" i="11"/>
  <c r="AO61" i="11"/>
  <c r="AP61" i="11"/>
  <c r="AQ61" i="11"/>
  <c r="AR61" i="11"/>
  <c r="AS61" i="11"/>
  <c r="AT61" i="11"/>
  <c r="AU61" i="11"/>
  <c r="AV61" i="11"/>
  <c r="AW61" i="11"/>
  <c r="AX61" i="11"/>
  <c r="AY61" i="11"/>
  <c r="AZ61" i="11"/>
  <c r="V61" i="11"/>
  <c r="W23" i="11"/>
  <c r="X23" i="11"/>
  <c r="Y23" i="11"/>
  <c r="Z23" i="11"/>
  <c r="AA23" i="11"/>
  <c r="AB23" i="11"/>
  <c r="AC23" i="11"/>
  <c r="AD23" i="11"/>
  <c r="AE23" i="11"/>
  <c r="AF23" i="11"/>
  <c r="AG23" i="11"/>
  <c r="AH23" i="11"/>
  <c r="AI23" i="11"/>
  <c r="AJ23" i="11"/>
  <c r="AK23" i="11"/>
  <c r="AL23" i="11"/>
  <c r="AM23" i="11"/>
  <c r="AN23" i="11"/>
  <c r="AO23" i="11"/>
  <c r="AP23" i="11"/>
  <c r="AQ23" i="11"/>
  <c r="AR23" i="11"/>
  <c r="AS23" i="11"/>
  <c r="AT23" i="11"/>
  <c r="AU23" i="11"/>
  <c r="AV23" i="11"/>
  <c r="AW23" i="11"/>
  <c r="AX23" i="11"/>
  <c r="AY23" i="11"/>
  <c r="AZ23" i="11"/>
  <c r="V23" i="11"/>
  <c r="R18" i="11" l="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U79" i="11"/>
  <c r="F79" i="11"/>
  <c r="G70" i="11"/>
  <c r="H70" i="11"/>
  <c r="I70" i="11"/>
  <c r="J70" i="11"/>
  <c r="K70" i="11"/>
  <c r="L70" i="11"/>
  <c r="M70" i="11"/>
  <c r="N70" i="11"/>
  <c r="O70" i="11"/>
  <c r="P70" i="11"/>
  <c r="Q70" i="11"/>
  <c r="R70" i="11"/>
  <c r="S70" i="11"/>
  <c r="T70" i="11"/>
  <c r="U70" i="11"/>
  <c r="F70" i="11"/>
  <c r="H61" i="11"/>
  <c r="I61" i="11"/>
  <c r="J61" i="11"/>
  <c r="K61" i="11"/>
  <c r="L61" i="11"/>
  <c r="M61" i="11"/>
  <c r="N61" i="11"/>
  <c r="O61" i="11"/>
  <c r="P61" i="11"/>
  <c r="Q61" i="11"/>
  <c r="R61" i="11"/>
  <c r="S61" i="11"/>
  <c r="T61" i="11"/>
  <c r="U61" i="11"/>
  <c r="F61" i="11"/>
  <c r="G53" i="11"/>
  <c r="H53" i="11"/>
  <c r="I53" i="11"/>
  <c r="I20" i="11" s="1"/>
  <c r="J53" i="11"/>
  <c r="K53" i="11"/>
  <c r="K20" i="11" s="1"/>
  <c r="L53" i="11"/>
  <c r="L20" i="11" s="1"/>
  <c r="M53" i="11"/>
  <c r="N53" i="11"/>
  <c r="O53" i="11"/>
  <c r="O20" i="11" s="1"/>
  <c r="P53" i="11"/>
  <c r="Q53" i="11"/>
  <c r="R53" i="11"/>
  <c r="R20" i="11" s="1"/>
  <c r="S53" i="11"/>
  <c r="S20" i="11" s="1"/>
  <c r="T53" i="11"/>
  <c r="U53" i="11"/>
  <c r="F53" i="11"/>
  <c r="G38" i="11"/>
  <c r="H38" i="11"/>
  <c r="I38" i="11"/>
  <c r="I18" i="11" s="1"/>
  <c r="J38" i="11"/>
  <c r="J18" i="11" s="1"/>
  <c r="K38" i="11"/>
  <c r="L38" i="11"/>
  <c r="L18" i="11" s="1"/>
  <c r="M38" i="11"/>
  <c r="N38" i="11"/>
  <c r="N18" i="11" s="1"/>
  <c r="O38" i="11"/>
  <c r="O18" i="11" s="1"/>
  <c r="P38" i="11"/>
  <c r="P18" i="11" s="1"/>
  <c r="Q38" i="11"/>
  <c r="Q18" i="11" s="1"/>
  <c r="R38" i="11"/>
  <c r="S38" i="11"/>
  <c r="T38" i="11"/>
  <c r="U38" i="11"/>
  <c r="F38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K18" i="11" l="1"/>
  <c r="K13" i="11" s="1"/>
  <c r="K11" i="11" s="1"/>
  <c r="N20" i="11"/>
  <c r="N13" i="11" s="1"/>
  <c r="N11" i="11" s="1"/>
  <c r="P20" i="11"/>
  <c r="M20" i="11"/>
  <c r="J20" i="11"/>
  <c r="G20" i="11"/>
  <c r="U20" i="11"/>
  <c r="T20" i="11"/>
  <c r="Q20" i="11"/>
  <c r="Q13" i="11" s="1"/>
  <c r="Q11" i="11" s="1"/>
  <c r="H20" i="11"/>
  <c r="T18" i="11"/>
  <c r="U18" i="11"/>
  <c r="U13" i="11" s="1"/>
  <c r="U11" i="11" s="1"/>
  <c r="S18" i="11"/>
  <c r="S13" i="11" s="1"/>
  <c r="S11" i="11" s="1"/>
  <c r="P13" i="11"/>
  <c r="P11" i="11" s="1"/>
  <c r="O13" i="11"/>
  <c r="O11" i="11" s="1"/>
  <c r="L13" i="11"/>
  <c r="L11" i="11" s="1"/>
  <c r="G18" i="11"/>
  <c r="G13" i="11" s="1"/>
  <c r="G11" i="11" s="1"/>
  <c r="M18" i="11"/>
  <c r="M13" i="11" s="1"/>
  <c r="M11" i="11" s="1"/>
  <c r="H18" i="11"/>
  <c r="R13" i="11"/>
  <c r="R11" i="11" s="1"/>
  <c r="I13" i="11"/>
  <c r="I11" i="11" s="1"/>
  <c r="J13" i="11"/>
  <c r="J11" i="11" s="1"/>
  <c r="AF59" i="13"/>
  <c r="AF51" i="13" s="1"/>
  <c r="AG59" i="13"/>
  <c r="AH59" i="13"/>
  <c r="AL59" i="13"/>
  <c r="AM59" i="13"/>
  <c r="AM51" i="13" s="1"/>
  <c r="AN59" i="13"/>
  <c r="AE59" i="13"/>
  <c r="AD59" i="13"/>
  <c r="AC59" i="13"/>
  <c r="AB59" i="13"/>
  <c r="AA59" i="13"/>
  <c r="Z59" i="13"/>
  <c r="Y59" i="13"/>
  <c r="X59" i="13"/>
  <c r="W59" i="13"/>
  <c r="V59" i="13"/>
  <c r="U59" i="13"/>
  <c r="T59" i="13"/>
  <c r="G59" i="13"/>
  <c r="H59" i="13"/>
  <c r="I59" i="13"/>
  <c r="I51" i="13" s="1"/>
  <c r="J59" i="13"/>
  <c r="K59" i="13"/>
  <c r="L59" i="13"/>
  <c r="M59" i="13"/>
  <c r="N59" i="13"/>
  <c r="O59" i="13"/>
  <c r="O51" i="13" s="1"/>
  <c r="P59" i="13"/>
  <c r="P51" i="13" s="1"/>
  <c r="Q59" i="13"/>
  <c r="F59" i="13"/>
  <c r="R59" i="13"/>
  <c r="U54" i="13"/>
  <c r="V54" i="13"/>
  <c r="W54" i="13"/>
  <c r="X54" i="13"/>
  <c r="Y54" i="13"/>
  <c r="Z54" i="13"/>
  <c r="AA54" i="13"/>
  <c r="AB54" i="13"/>
  <c r="AC54" i="13"/>
  <c r="AD54" i="13"/>
  <c r="AE54" i="13"/>
  <c r="AE51" i="13" s="1"/>
  <c r="AF54" i="13"/>
  <c r="AG54" i="13"/>
  <c r="AH54" i="13"/>
  <c r="AL54" i="13"/>
  <c r="AM54" i="13"/>
  <c r="AN54" i="13"/>
  <c r="AN51" i="13" s="1"/>
  <c r="T54" i="13"/>
  <c r="H51" i="13"/>
  <c r="K51" i="13"/>
  <c r="L51" i="13"/>
  <c r="R54" i="13"/>
  <c r="G51" i="13"/>
  <c r="AG51" i="13" l="1"/>
  <c r="T13" i="11"/>
  <c r="T11" i="11" s="1"/>
  <c r="H13" i="11"/>
  <c r="H11" i="11" s="1"/>
  <c r="M51" i="13"/>
  <c r="AC51" i="13"/>
  <c r="Y51" i="13"/>
  <c r="U51" i="13"/>
  <c r="F51" i="13"/>
  <c r="F13" i="11"/>
  <c r="F11" i="11" s="1"/>
  <c r="AA51" i="13"/>
  <c r="W51" i="13"/>
  <c r="AL51" i="13"/>
  <c r="AH51" i="13"/>
  <c r="AD51" i="13"/>
  <c r="Z51" i="13"/>
  <c r="V51" i="13"/>
  <c r="T51" i="13"/>
  <c r="R51" i="13"/>
  <c r="X51" i="13"/>
  <c r="AB51" i="13"/>
  <c r="N51" i="13"/>
  <c r="J51" i="13"/>
  <c r="Q51" i="13"/>
  <c r="AJ36" i="13" l="1"/>
  <c r="AI36" i="13"/>
  <c r="AJ35" i="13"/>
  <c r="AI35" i="13"/>
  <c r="AK35" i="13" s="1"/>
  <c r="AO35" i="13" s="1"/>
  <c r="AJ34" i="13"/>
  <c r="AI34" i="13"/>
  <c r="AK34" i="13" s="1"/>
  <c r="AO34" i="13" s="1"/>
  <c r="AI29" i="13"/>
  <c r="AJ29" i="13"/>
  <c r="AI30" i="13"/>
  <c r="AJ30" i="13"/>
  <c r="AI31" i="13"/>
  <c r="AJ31" i="13"/>
  <c r="AI32" i="13"/>
  <c r="AJ32" i="13"/>
  <c r="AI33" i="13"/>
  <c r="AJ33" i="13"/>
  <c r="AJ28" i="13"/>
  <c r="AI28" i="13"/>
  <c r="AI17" i="13"/>
  <c r="AJ17" i="13"/>
  <c r="AI18" i="13"/>
  <c r="AJ18" i="13"/>
  <c r="AI19" i="13"/>
  <c r="AJ19" i="13"/>
  <c r="AK19" i="13"/>
  <c r="AO19" i="13" s="1"/>
  <c r="AI20" i="13"/>
  <c r="AJ20" i="13"/>
  <c r="AK20" i="13" s="1"/>
  <c r="AO20" i="13" s="1"/>
  <c r="AI21" i="13"/>
  <c r="AJ21" i="13"/>
  <c r="AI22" i="13"/>
  <c r="AJ22" i="13"/>
  <c r="AI23" i="13"/>
  <c r="AK23" i="13" s="1"/>
  <c r="AO23" i="13" s="1"/>
  <c r="AJ23" i="13"/>
  <c r="AI24" i="13"/>
  <c r="AJ24" i="13"/>
  <c r="AI25" i="13"/>
  <c r="AJ25" i="13"/>
  <c r="AI26" i="13"/>
  <c r="AJ26" i="13"/>
  <c r="AJ16" i="13"/>
  <c r="AI16" i="13"/>
  <c r="AJ14" i="13"/>
  <c r="AI14" i="13"/>
  <c r="H13" i="13"/>
  <c r="O13" i="13"/>
  <c r="P13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L27" i="13"/>
  <c r="AM27" i="13"/>
  <c r="AN27" i="13"/>
  <c r="F13" i="13"/>
  <c r="G13" i="13"/>
  <c r="I13" i="13"/>
  <c r="J13" i="13"/>
  <c r="K13" i="13"/>
  <c r="L13" i="13"/>
  <c r="M13" i="13"/>
  <c r="Q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L15" i="13"/>
  <c r="AL13" i="13" s="1"/>
  <c r="AM15" i="13"/>
  <c r="AM13" i="13" s="1"/>
  <c r="AN15" i="13"/>
  <c r="AN13" i="13" s="1"/>
  <c r="AK26" i="13" l="1"/>
  <c r="AO26" i="13" s="1"/>
  <c r="AK21" i="13"/>
  <c r="AO21" i="13" s="1"/>
  <c r="AK25" i="13"/>
  <c r="AO25" i="13" s="1"/>
  <c r="AK24" i="13"/>
  <c r="AO24" i="13" s="1"/>
  <c r="AK17" i="13"/>
  <c r="AO17" i="13" s="1"/>
  <c r="AK36" i="13"/>
  <c r="AO36" i="13" s="1"/>
  <c r="AK33" i="13"/>
  <c r="AO33" i="13" s="1"/>
  <c r="AK29" i="13"/>
  <c r="AO29" i="13" s="1"/>
  <c r="AI27" i="13"/>
  <c r="AK31" i="13"/>
  <c r="AO31" i="13" s="1"/>
  <c r="AK32" i="13"/>
  <c r="AO32" i="13" s="1"/>
  <c r="AK30" i="13"/>
  <c r="AO30" i="13" s="1"/>
  <c r="AK22" i="13"/>
  <c r="AO22" i="13" s="1"/>
  <c r="AI15" i="13"/>
  <c r="AK18" i="13"/>
  <c r="AO18" i="13" s="1"/>
  <c r="AK14" i="13"/>
  <c r="AO14" i="13" s="1"/>
  <c r="E13" i="13"/>
  <c r="AJ27" i="13"/>
  <c r="AK28" i="13"/>
  <c r="AJ15" i="13"/>
  <c r="AK16" i="13"/>
  <c r="AI13" i="13" l="1"/>
  <c r="AJ13" i="13"/>
  <c r="AO28" i="13"/>
  <c r="AO27" i="13" s="1"/>
  <c r="AK27" i="13"/>
  <c r="AO16" i="13"/>
  <c r="AO15" i="13" s="1"/>
  <c r="AK15" i="13"/>
  <c r="AK87" i="21"/>
  <c r="AO87" i="21" s="1"/>
  <c r="AJ87" i="21"/>
  <c r="AI87" i="21"/>
  <c r="AK86" i="21"/>
  <c r="AO86" i="21" s="1"/>
  <c r="AJ86" i="21"/>
  <c r="AI86" i="21"/>
  <c r="AK85" i="21"/>
  <c r="AO85" i="21" s="1"/>
  <c r="AJ85" i="21"/>
  <c r="AI85" i="21"/>
  <c r="AK84" i="21"/>
  <c r="AO84" i="21" s="1"/>
  <c r="AJ84" i="21"/>
  <c r="AI84" i="21"/>
  <c r="AK82" i="21"/>
  <c r="AO82" i="21" s="1"/>
  <c r="AJ82" i="21"/>
  <c r="AI82" i="21"/>
  <c r="AK81" i="21"/>
  <c r="AO81" i="21" s="1"/>
  <c r="AJ81" i="21"/>
  <c r="AI81" i="21"/>
  <c r="AK80" i="21"/>
  <c r="AO80" i="21" s="1"/>
  <c r="AJ80" i="21"/>
  <c r="AI80" i="21"/>
  <c r="AK79" i="21"/>
  <c r="AO79" i="21" s="1"/>
  <c r="AJ79" i="21"/>
  <c r="AI79" i="21"/>
  <c r="AK78" i="21"/>
  <c r="AO78" i="21" s="1"/>
  <c r="AJ78" i="21"/>
  <c r="AI78" i="21"/>
  <c r="AK77" i="21"/>
  <c r="AO77" i="21" s="1"/>
  <c r="AJ77" i="21"/>
  <c r="AI77" i="21"/>
  <c r="AK75" i="21"/>
  <c r="AO75" i="21" s="1"/>
  <c r="AJ75" i="21"/>
  <c r="AI75" i="21"/>
  <c r="AI68" i="21"/>
  <c r="AJ68" i="21"/>
  <c r="AK68" i="21"/>
  <c r="AO68" i="21" s="1"/>
  <c r="AI69" i="21"/>
  <c r="AJ69" i="21"/>
  <c r="AK69" i="21"/>
  <c r="AO69" i="21" s="1"/>
  <c r="AI70" i="21"/>
  <c r="AJ70" i="21"/>
  <c r="AK70" i="21"/>
  <c r="AO70" i="21" s="1"/>
  <c r="AI71" i="21"/>
  <c r="AJ71" i="21"/>
  <c r="AK71" i="21"/>
  <c r="AO71" i="21" s="1"/>
  <c r="AI73" i="21"/>
  <c r="AJ73" i="21"/>
  <c r="AK73" i="21"/>
  <c r="AO73" i="21" s="1"/>
  <c r="AI74" i="21"/>
  <c r="AJ74" i="21"/>
  <c r="AK74" i="21"/>
  <c r="AO74" i="21" s="1"/>
  <c r="AK67" i="21"/>
  <c r="AO67" i="21" s="1"/>
  <c r="AJ67" i="21"/>
  <c r="AI67" i="21"/>
  <c r="AI50" i="21"/>
  <c r="AJ50" i="21"/>
  <c r="AK50" i="21"/>
  <c r="AO50" i="21" s="1"/>
  <c r="AI51" i="21"/>
  <c r="AJ51" i="21"/>
  <c r="AK51" i="21"/>
  <c r="AO51" i="21" s="1"/>
  <c r="AI52" i="21"/>
  <c r="AJ52" i="21"/>
  <c r="AK52" i="21"/>
  <c r="AO52" i="21" s="1"/>
  <c r="AI53" i="21"/>
  <c r="AJ53" i="21"/>
  <c r="AK53" i="21"/>
  <c r="AO53" i="21" s="1"/>
  <c r="AI54" i="21"/>
  <c r="AJ54" i="21"/>
  <c r="AK54" i="21"/>
  <c r="AO54" i="21" s="1"/>
  <c r="AI55" i="21"/>
  <c r="AJ55" i="21"/>
  <c r="AK55" i="21"/>
  <c r="AO55" i="21" s="1"/>
  <c r="AI56" i="21"/>
  <c r="AJ56" i="21"/>
  <c r="AK56" i="21"/>
  <c r="AO56" i="21" s="1"/>
  <c r="AI57" i="21"/>
  <c r="AJ57" i="21"/>
  <c r="AK57" i="21"/>
  <c r="AO57" i="21" s="1"/>
  <c r="AI58" i="21"/>
  <c r="AJ58" i="21"/>
  <c r="AK58" i="21"/>
  <c r="AO58" i="21" s="1"/>
  <c r="AI59" i="21"/>
  <c r="AJ59" i="21"/>
  <c r="AK59" i="21"/>
  <c r="AO59" i="21" s="1"/>
  <c r="AI60" i="21"/>
  <c r="AJ60" i="21"/>
  <c r="AK60" i="21"/>
  <c r="AO60" i="21" s="1"/>
  <c r="AI61" i="21"/>
  <c r="AJ61" i="21"/>
  <c r="AK61" i="21"/>
  <c r="AO61" i="21" s="1"/>
  <c r="AI62" i="21"/>
  <c r="AJ62" i="21"/>
  <c r="AK62" i="21"/>
  <c r="AO62" i="21" s="1"/>
  <c r="AI63" i="21"/>
  <c r="AJ63" i="21"/>
  <c r="AK63" i="21"/>
  <c r="AO63" i="21" s="1"/>
  <c r="AI64" i="21"/>
  <c r="AJ64" i="21"/>
  <c r="AK64" i="21"/>
  <c r="AO64" i="21" s="1"/>
  <c r="AI65" i="21"/>
  <c r="AJ65" i="21"/>
  <c r="AK65" i="21"/>
  <c r="AO65" i="21" s="1"/>
  <c r="AK49" i="21"/>
  <c r="AO49" i="21" s="1"/>
  <c r="AJ49" i="21"/>
  <c r="AI49" i="21"/>
  <c r="AI32" i="21"/>
  <c r="AJ32" i="21"/>
  <c r="AK32" i="21"/>
  <c r="AO32" i="21" s="1"/>
  <c r="AI33" i="21"/>
  <c r="AJ33" i="21"/>
  <c r="AK33" i="21"/>
  <c r="AO33" i="21" s="1"/>
  <c r="AI34" i="21"/>
  <c r="AJ34" i="21"/>
  <c r="AK34" i="21"/>
  <c r="AO34" i="21" s="1"/>
  <c r="AI35" i="21"/>
  <c r="AJ35" i="21"/>
  <c r="AK35" i="21"/>
  <c r="AO35" i="21" s="1"/>
  <c r="AI36" i="21"/>
  <c r="AJ36" i="21"/>
  <c r="AK36" i="21"/>
  <c r="AO36" i="21" s="1"/>
  <c r="AI37" i="21"/>
  <c r="AJ37" i="21"/>
  <c r="AK37" i="21"/>
  <c r="AO37" i="21" s="1"/>
  <c r="AI38" i="21"/>
  <c r="AJ38" i="21"/>
  <c r="AK38" i="21"/>
  <c r="AO38" i="21" s="1"/>
  <c r="AI39" i="21"/>
  <c r="AJ39" i="21"/>
  <c r="AK39" i="21"/>
  <c r="AO39" i="21" s="1"/>
  <c r="AI40" i="21"/>
  <c r="AJ40" i="21"/>
  <c r="AK40" i="21"/>
  <c r="AO40" i="21" s="1"/>
  <c r="AI41" i="21"/>
  <c r="AJ41" i="21"/>
  <c r="AK41" i="21"/>
  <c r="AO41" i="21" s="1"/>
  <c r="AI42" i="21"/>
  <c r="AJ42" i="21"/>
  <c r="AK42" i="21"/>
  <c r="AO42" i="21" s="1"/>
  <c r="AI43" i="21"/>
  <c r="AJ43" i="21"/>
  <c r="AK43" i="21"/>
  <c r="AO43" i="21" s="1"/>
  <c r="AI44" i="21"/>
  <c r="AJ44" i="21"/>
  <c r="AK44" i="21"/>
  <c r="AO44" i="21" s="1"/>
  <c r="AI45" i="21"/>
  <c r="AJ45" i="21"/>
  <c r="AK45" i="21"/>
  <c r="AO45" i="21" s="1"/>
  <c r="AI46" i="21"/>
  <c r="AJ46" i="21"/>
  <c r="AK46" i="21"/>
  <c r="AO46" i="21" s="1"/>
  <c r="AI47" i="21"/>
  <c r="AJ47" i="21"/>
  <c r="AK47" i="21"/>
  <c r="AO47" i="21" s="1"/>
  <c r="AI14" i="21"/>
  <c r="AJ14" i="21"/>
  <c r="AK14" i="21"/>
  <c r="AO14" i="21" s="1"/>
  <c r="AI15" i="21"/>
  <c r="AJ15" i="21"/>
  <c r="AK15" i="21"/>
  <c r="AO15" i="21" s="1"/>
  <c r="AI16" i="21"/>
  <c r="AJ16" i="21"/>
  <c r="AK16" i="21"/>
  <c r="AO16" i="21" s="1"/>
  <c r="AI17" i="21"/>
  <c r="AJ17" i="21"/>
  <c r="AK17" i="21"/>
  <c r="AO17" i="21" s="1"/>
  <c r="AI18" i="21"/>
  <c r="AJ18" i="21"/>
  <c r="AK18" i="21"/>
  <c r="AO18" i="21" s="1"/>
  <c r="AI19" i="21"/>
  <c r="AJ19" i="21"/>
  <c r="AK19" i="21"/>
  <c r="AO19" i="21" s="1"/>
  <c r="AI20" i="21"/>
  <c r="AJ20" i="21"/>
  <c r="AK20" i="21"/>
  <c r="AO20" i="21" s="1"/>
  <c r="AI21" i="21"/>
  <c r="AJ21" i="21"/>
  <c r="AK21" i="21"/>
  <c r="AO21" i="21" s="1"/>
  <c r="AI22" i="21"/>
  <c r="AJ22" i="21"/>
  <c r="AK22" i="21"/>
  <c r="AO22" i="21" s="1"/>
  <c r="AI23" i="21"/>
  <c r="AJ23" i="21"/>
  <c r="AK23" i="21"/>
  <c r="AO23" i="21" s="1"/>
  <c r="AI24" i="21"/>
  <c r="AJ24" i="21"/>
  <c r="AK24" i="21"/>
  <c r="AO24" i="21" s="1"/>
  <c r="AI25" i="21"/>
  <c r="AJ25" i="21"/>
  <c r="AK25" i="21"/>
  <c r="AO25" i="21" s="1"/>
  <c r="AI26" i="21"/>
  <c r="AJ26" i="21"/>
  <c r="AK26" i="21"/>
  <c r="AO26" i="21" s="1"/>
  <c r="AI27" i="21"/>
  <c r="AJ27" i="21"/>
  <c r="AK27" i="21"/>
  <c r="AO27" i="21" s="1"/>
  <c r="AI28" i="21"/>
  <c r="AJ28" i="21"/>
  <c r="AK28" i="21"/>
  <c r="AO28" i="21" s="1"/>
  <c r="AI29" i="21"/>
  <c r="AJ29" i="21"/>
  <c r="AK29" i="21"/>
  <c r="AO29" i="21" s="1"/>
  <c r="AK13" i="21"/>
  <c r="AO13" i="21" s="1"/>
  <c r="AJ13" i="21"/>
  <c r="AI13" i="21"/>
  <c r="AK31" i="21"/>
  <c r="AO31" i="21" s="1"/>
  <c r="AJ31" i="21"/>
  <c r="AI31" i="21"/>
  <c r="AK11" i="21"/>
  <c r="AO11" i="21" s="1"/>
  <c r="AJ11" i="21"/>
  <c r="AI11" i="21"/>
  <c r="AO13" i="13" l="1"/>
  <c r="AK13" i="13"/>
  <c r="E83" i="21"/>
  <c r="E76" i="21"/>
  <c r="E66" i="21"/>
  <c r="E30" i="21"/>
  <c r="E48" i="21" l="1"/>
  <c r="E10" i="21" s="1"/>
  <c r="K76" i="21" l="1"/>
  <c r="F83" i="21"/>
  <c r="G83" i="21"/>
  <c r="H83" i="21"/>
  <c r="I83" i="21"/>
  <c r="J83" i="21"/>
  <c r="K83" i="21"/>
  <c r="L83" i="21"/>
  <c r="M83" i="21"/>
  <c r="N83" i="21"/>
  <c r="O83" i="21"/>
  <c r="P83" i="21"/>
  <c r="Q83" i="21"/>
  <c r="R83" i="21"/>
  <c r="S83" i="21"/>
  <c r="T83" i="21"/>
  <c r="U83" i="21"/>
  <c r="V83" i="21"/>
  <c r="W83" i="21"/>
  <c r="X83" i="21"/>
  <c r="Y83" i="21"/>
  <c r="Z83" i="21"/>
  <c r="AA83" i="21"/>
  <c r="AB83" i="21"/>
  <c r="AC83" i="21"/>
  <c r="AD83" i="21"/>
  <c r="AE83" i="21"/>
  <c r="AF83" i="21"/>
  <c r="AG83" i="21"/>
  <c r="AH83" i="21"/>
  <c r="AI83" i="21"/>
  <c r="AJ83" i="21"/>
  <c r="AK83" i="21"/>
  <c r="AL83" i="21"/>
  <c r="AM83" i="21"/>
  <c r="AN83" i="21"/>
  <c r="AO83" i="21"/>
  <c r="D83" i="21"/>
  <c r="F76" i="21"/>
  <c r="G76" i="21"/>
  <c r="H76" i="21"/>
  <c r="I76" i="21"/>
  <c r="J76" i="21"/>
  <c r="L76" i="21"/>
  <c r="M76" i="21"/>
  <c r="N76" i="21"/>
  <c r="O76" i="21"/>
  <c r="P76" i="21"/>
  <c r="Q76" i="21"/>
  <c r="R76" i="21"/>
  <c r="S76" i="21"/>
  <c r="T76" i="21"/>
  <c r="U76" i="21"/>
  <c r="V76" i="21"/>
  <c r="W76" i="21"/>
  <c r="X76" i="21"/>
  <c r="Y76" i="21"/>
  <c r="Z76" i="21"/>
  <c r="AA76" i="21"/>
  <c r="AB76" i="21"/>
  <c r="AC76" i="21"/>
  <c r="AD76" i="21"/>
  <c r="AE76" i="21"/>
  <c r="AF76" i="21"/>
  <c r="AG76" i="21"/>
  <c r="AH76" i="21"/>
  <c r="AI76" i="21"/>
  <c r="AJ76" i="21"/>
  <c r="AK76" i="21"/>
  <c r="AL76" i="21"/>
  <c r="AM76" i="21"/>
  <c r="AN76" i="21"/>
  <c r="AO76" i="21"/>
  <c r="D76" i="21"/>
  <c r="F66" i="21"/>
  <c r="G66" i="21"/>
  <c r="H66" i="21"/>
  <c r="I66" i="21"/>
  <c r="J66" i="21"/>
  <c r="K66" i="21"/>
  <c r="L66" i="21"/>
  <c r="M66" i="21"/>
  <c r="N66" i="21"/>
  <c r="O66" i="21"/>
  <c r="P66" i="21"/>
  <c r="Q66" i="21"/>
  <c r="R66" i="21"/>
  <c r="S66" i="21"/>
  <c r="T66" i="21"/>
  <c r="U66" i="21"/>
  <c r="V66" i="21"/>
  <c r="W66" i="21"/>
  <c r="X66" i="21"/>
  <c r="Y66" i="21"/>
  <c r="Z66" i="21"/>
  <c r="AA66" i="21"/>
  <c r="AB66" i="21"/>
  <c r="AC66" i="21"/>
  <c r="AD66" i="21"/>
  <c r="AE66" i="21"/>
  <c r="AF66" i="21"/>
  <c r="AG66" i="21"/>
  <c r="AH66" i="21"/>
  <c r="AI66" i="21"/>
  <c r="AJ66" i="21"/>
  <c r="AK66" i="21"/>
  <c r="AL66" i="21"/>
  <c r="AM66" i="21"/>
  <c r="AN66" i="21"/>
  <c r="AO66" i="21"/>
  <c r="D66" i="21"/>
  <c r="F48" i="21"/>
  <c r="G48" i="21"/>
  <c r="H48" i="21"/>
  <c r="I48" i="21"/>
  <c r="J48" i="21"/>
  <c r="K48" i="21"/>
  <c r="L48" i="21"/>
  <c r="M48" i="21"/>
  <c r="N48" i="21"/>
  <c r="O48" i="21"/>
  <c r="P48" i="21"/>
  <c r="Q48" i="21"/>
  <c r="R48" i="21"/>
  <c r="S48" i="21"/>
  <c r="T48" i="21"/>
  <c r="U48" i="21"/>
  <c r="V48" i="21"/>
  <c r="W48" i="21"/>
  <c r="X48" i="21"/>
  <c r="Y48" i="21"/>
  <c r="Z48" i="21"/>
  <c r="AA48" i="21"/>
  <c r="AB48" i="21"/>
  <c r="AC48" i="21"/>
  <c r="AD48" i="21"/>
  <c r="AE48" i="21"/>
  <c r="AF48" i="21"/>
  <c r="AG48" i="21"/>
  <c r="AH48" i="21"/>
  <c r="AI48" i="21"/>
  <c r="AJ48" i="21"/>
  <c r="AK48" i="21"/>
  <c r="AL48" i="21"/>
  <c r="AM48" i="21"/>
  <c r="AN48" i="21"/>
  <c r="AO48" i="21"/>
  <c r="D48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S30" i="21"/>
  <c r="T30" i="21"/>
  <c r="U30" i="21"/>
  <c r="V30" i="21"/>
  <c r="W30" i="21"/>
  <c r="X30" i="21"/>
  <c r="Y30" i="21"/>
  <c r="Z30" i="21"/>
  <c r="AA30" i="21"/>
  <c r="AB30" i="21"/>
  <c r="AC30" i="21"/>
  <c r="AD30" i="21"/>
  <c r="AE30" i="21"/>
  <c r="AF30" i="21"/>
  <c r="AG30" i="21"/>
  <c r="AH30" i="21"/>
  <c r="AI30" i="21"/>
  <c r="AJ30" i="21"/>
  <c r="AK30" i="21"/>
  <c r="AL30" i="21"/>
  <c r="AM30" i="21"/>
  <c r="AN30" i="21"/>
  <c r="AO30" i="21"/>
  <c r="D30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W12" i="21"/>
  <c r="X12" i="21"/>
  <c r="Y12" i="21"/>
  <c r="Z12" i="21"/>
  <c r="AA12" i="21"/>
  <c r="AB12" i="21"/>
  <c r="AC12" i="21"/>
  <c r="AD12" i="21"/>
  <c r="AE12" i="21"/>
  <c r="AF12" i="21"/>
  <c r="AG12" i="21"/>
  <c r="AH12" i="21"/>
  <c r="AI12" i="21"/>
  <c r="AJ12" i="21"/>
  <c r="AK12" i="21"/>
  <c r="AL12" i="21"/>
  <c r="AM12" i="21"/>
  <c r="AN12" i="21"/>
  <c r="AO12" i="21"/>
  <c r="D12" i="21"/>
  <c r="AO10" i="21" l="1"/>
  <c r="AK10" i="21"/>
  <c r="AG10" i="21"/>
  <c r="AC10" i="21"/>
  <c r="Y10" i="21"/>
  <c r="U10" i="21"/>
  <c r="AH10" i="21"/>
  <c r="Z10" i="21"/>
  <c r="AL10" i="21"/>
  <c r="V10" i="21"/>
  <c r="F10" i="21"/>
  <c r="Q10" i="21"/>
  <c r="M10" i="21"/>
  <c r="I10" i="21"/>
  <c r="J10" i="21"/>
  <c r="N10" i="21"/>
  <c r="AJ10" i="21"/>
  <c r="AB10" i="21"/>
  <c r="T10" i="21"/>
  <c r="P10" i="21"/>
  <c r="L10" i="21"/>
  <c r="H10" i="21"/>
  <c r="AN10" i="21"/>
  <c r="AF10" i="21"/>
  <c r="X10" i="21"/>
  <c r="AM10" i="21"/>
  <c r="AI10" i="21"/>
  <c r="AE10" i="21"/>
  <c r="AA10" i="21"/>
  <c r="W10" i="21"/>
  <c r="S10" i="21"/>
  <c r="O10" i="21"/>
  <c r="K10" i="21"/>
  <c r="G10" i="21"/>
  <c r="AD10" i="21"/>
  <c r="AG10" i="10"/>
  <c r="W10" i="10"/>
  <c r="X10" i="10"/>
  <c r="Y10" i="10"/>
  <c r="Z10" i="10"/>
  <c r="AA10" i="10"/>
  <c r="AB10" i="10"/>
  <c r="AC10" i="10"/>
  <c r="AD10" i="10"/>
  <c r="AE10" i="10"/>
  <c r="AF10" i="10"/>
  <c r="AH10" i="10"/>
  <c r="AI10" i="10"/>
  <c r="AJ10" i="10"/>
  <c r="AK10" i="10"/>
  <c r="V10" i="10"/>
  <c r="U10" i="10"/>
  <c r="T10" i="10"/>
  <c r="Q28" i="10"/>
  <c r="F28" i="10"/>
  <c r="F17" i="10"/>
  <c r="Q17" i="10"/>
  <c r="F18" i="10"/>
  <c r="Q18" i="10"/>
  <c r="F19" i="10"/>
  <c r="Q19" i="10"/>
  <c r="F20" i="10"/>
  <c r="Q20" i="10"/>
  <c r="F21" i="10"/>
  <c r="Q21" i="10"/>
  <c r="F22" i="10"/>
  <c r="Q22" i="10"/>
  <c r="F23" i="10"/>
  <c r="Q23" i="10"/>
  <c r="F24" i="10"/>
  <c r="Q24" i="10"/>
  <c r="F25" i="10"/>
  <c r="Q25" i="10"/>
  <c r="F26" i="10"/>
  <c r="Q26" i="10"/>
  <c r="F27" i="10"/>
  <c r="Q27" i="10"/>
  <c r="Q16" i="10"/>
  <c r="F16" i="10"/>
  <c r="Q15" i="10"/>
  <c r="F15" i="10"/>
  <c r="F10" i="10"/>
  <c r="O10" i="10"/>
  <c r="N10" i="10"/>
  <c r="K10" i="10"/>
  <c r="H10" i="10"/>
  <c r="G10" i="10"/>
  <c r="E10" i="10"/>
  <c r="D10" i="10"/>
  <c r="M11" i="10" l="1"/>
  <c r="M10" i="10" s="1"/>
  <c r="P11" i="10"/>
  <c r="P10" i="10" s="1"/>
  <c r="Q11" i="10"/>
  <c r="Q10" i="10" s="1"/>
  <c r="L10" i="10"/>
  <c r="F29" i="9" l="1"/>
  <c r="F18" i="9"/>
  <c r="F19" i="9"/>
  <c r="F20" i="9"/>
  <c r="F21" i="9"/>
  <c r="F22" i="9"/>
  <c r="F23" i="9"/>
  <c r="F24" i="9"/>
  <c r="F25" i="9"/>
  <c r="F26" i="9"/>
  <c r="F27" i="9"/>
  <c r="F28" i="9"/>
  <c r="F17" i="9"/>
  <c r="F16" i="9"/>
  <c r="X12" i="9"/>
  <c r="X11" i="9" s="1"/>
  <c r="W12" i="9"/>
  <c r="W11" i="9" s="1"/>
  <c r="U12" i="9"/>
  <c r="T12" i="9"/>
  <c r="T11" i="9" s="1"/>
  <c r="R12" i="9"/>
  <c r="R11" i="9" s="1"/>
  <c r="Q12" i="9"/>
  <c r="O12" i="9"/>
  <c r="O11" i="9" s="1"/>
  <c r="N12" i="9"/>
  <c r="L12" i="9"/>
  <c r="K12" i="9"/>
  <c r="I12" i="9"/>
  <c r="H12" i="9"/>
  <c r="Z18" i="9"/>
  <c r="AA18" i="9"/>
  <c r="Z19" i="9"/>
  <c r="AA19" i="9"/>
  <c r="Z20" i="9"/>
  <c r="AA20" i="9"/>
  <c r="Z21" i="9"/>
  <c r="AA21" i="9"/>
  <c r="Z22" i="9"/>
  <c r="AA22" i="9"/>
  <c r="Z23" i="9"/>
  <c r="AA23" i="9"/>
  <c r="Z24" i="9"/>
  <c r="AA24" i="9"/>
  <c r="Z25" i="9"/>
  <c r="AA25" i="9"/>
  <c r="Z26" i="9"/>
  <c r="AA26" i="9"/>
  <c r="Z27" i="9"/>
  <c r="AA27" i="9"/>
  <c r="Z28" i="9"/>
  <c r="AA28" i="9"/>
  <c r="Z29" i="9"/>
  <c r="AA29" i="9"/>
  <c r="AA17" i="9"/>
  <c r="Z17" i="9"/>
  <c r="Z16" i="9"/>
  <c r="AA16" i="9"/>
  <c r="Y12" i="9"/>
  <c r="S12" i="9"/>
  <c r="P12" i="9"/>
  <c r="AA14" i="9"/>
  <c r="Z14" i="9"/>
  <c r="AA13" i="9"/>
  <c r="Z13" i="9"/>
  <c r="G11" i="9"/>
  <c r="I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F11" i="9"/>
  <c r="E11" i="9"/>
  <c r="D11" i="9"/>
  <c r="AB13" i="9" l="1"/>
  <c r="AB16" i="9"/>
  <c r="V12" i="9"/>
  <c r="V11" i="9" s="1"/>
  <c r="M12" i="9"/>
  <c r="M11" i="9" s="1"/>
  <c r="AB27" i="9"/>
  <c r="AB23" i="9"/>
  <c r="AB19" i="9"/>
  <c r="AB28" i="9"/>
  <c r="AB24" i="9"/>
  <c r="AB18" i="9"/>
  <c r="AB26" i="9"/>
  <c r="AB22" i="9"/>
  <c r="AB20" i="9"/>
  <c r="AB14" i="9"/>
  <c r="AB29" i="9"/>
  <c r="AB25" i="9"/>
  <c r="S11" i="9"/>
  <c r="U11" i="9"/>
  <c r="P11" i="9"/>
  <c r="AA12" i="9"/>
  <c r="AA11" i="9" s="1"/>
  <c r="AB21" i="9"/>
  <c r="H11" i="9"/>
  <c r="K11" i="9"/>
  <c r="N11" i="9"/>
  <c r="AB17" i="9"/>
  <c r="Z12" i="9"/>
  <c r="Z11" i="9" s="1"/>
  <c r="L11" i="9"/>
  <c r="Y11" i="9"/>
  <c r="Q11" i="9"/>
  <c r="J11" i="9"/>
  <c r="AB11" i="9" l="1"/>
  <c r="X20" i="20"/>
  <c r="AO14" i="20" l="1"/>
  <c r="AO12" i="20"/>
  <c r="Z18" i="20"/>
  <c r="E12" i="20"/>
  <c r="F12" i="20"/>
  <c r="G12" i="20"/>
  <c r="I12" i="20"/>
  <c r="J12" i="20"/>
  <c r="L12" i="20"/>
  <c r="M12" i="20"/>
  <c r="O12" i="20"/>
  <c r="P12" i="20"/>
  <c r="R12" i="20"/>
  <c r="S12" i="20"/>
  <c r="U12" i="20"/>
  <c r="V12" i="20"/>
  <c r="X12" i="20"/>
  <c r="Y12" i="20"/>
  <c r="AA12" i="20"/>
  <c r="AB12" i="20"/>
  <c r="AC12" i="20"/>
  <c r="AD12" i="20"/>
  <c r="AE12" i="20"/>
  <c r="AF12" i="20"/>
  <c r="AG12" i="20"/>
  <c r="AH12" i="20"/>
  <c r="AI12" i="20"/>
  <c r="AJ12" i="20"/>
  <c r="AK12" i="20"/>
  <c r="AL12" i="20"/>
  <c r="AM12" i="20"/>
  <c r="AN12" i="20"/>
  <c r="AP12" i="20"/>
  <c r="AQ12" i="20"/>
  <c r="AR12" i="20"/>
  <c r="AS12" i="20"/>
  <c r="AT12" i="20"/>
  <c r="AU12" i="20"/>
  <c r="E14" i="20"/>
  <c r="F14" i="20"/>
  <c r="G14" i="20"/>
  <c r="I14" i="20"/>
  <c r="J14" i="20"/>
  <c r="L14" i="20"/>
  <c r="M14" i="20"/>
  <c r="O14" i="20"/>
  <c r="P14" i="20"/>
  <c r="R14" i="20"/>
  <c r="S14" i="20"/>
  <c r="U14" i="20"/>
  <c r="V14" i="20"/>
  <c r="X14" i="20"/>
  <c r="Y14" i="20"/>
  <c r="AA14" i="20"/>
  <c r="AB14" i="20"/>
  <c r="AC14" i="20"/>
  <c r="AD14" i="20"/>
  <c r="AE14" i="20"/>
  <c r="AF14" i="20"/>
  <c r="AG14" i="20"/>
  <c r="AH14" i="20"/>
  <c r="AI14" i="20"/>
  <c r="AJ14" i="20"/>
  <c r="AK14" i="20"/>
  <c r="AL14" i="20"/>
  <c r="AM14" i="20"/>
  <c r="AN14" i="20"/>
  <c r="AP14" i="20"/>
  <c r="AQ14" i="20"/>
  <c r="AR14" i="20"/>
  <c r="AS14" i="20"/>
  <c r="AT14" i="20"/>
  <c r="AU14" i="20"/>
  <c r="D12" i="20"/>
  <c r="M11" i="20" l="1"/>
  <c r="O11" i="20"/>
  <c r="AN11" i="20"/>
  <c r="AJ11" i="20"/>
  <c r="K14" i="20"/>
  <c r="N12" i="20"/>
  <c r="K12" i="20"/>
  <c r="W14" i="20"/>
  <c r="Z14" i="20"/>
  <c r="T14" i="20"/>
  <c r="Q14" i="20"/>
  <c r="T12" i="20"/>
  <c r="W12" i="20"/>
  <c r="Q12" i="20"/>
  <c r="Z12" i="20"/>
  <c r="AH11" i="20"/>
  <c r="AU11" i="20"/>
  <c r="AT11" i="20"/>
  <c r="AQ11" i="20"/>
  <c r="AP11" i="20"/>
  <c r="AG11" i="20"/>
  <c r="AD11" i="20"/>
  <c r="X11" i="20"/>
  <c r="V11" i="20"/>
  <c r="N14" i="20"/>
  <c r="F11" i="20"/>
  <c r="AS11" i="20"/>
  <c r="AR11" i="20"/>
  <c r="AM11" i="20"/>
  <c r="AL11" i="20"/>
  <c r="AK11" i="20"/>
  <c r="AI11" i="20"/>
  <c r="AF11" i="20"/>
  <c r="AB11" i="20"/>
  <c r="AA11" i="20"/>
  <c r="Y11" i="20"/>
  <c r="S11" i="20"/>
  <c r="R11" i="20"/>
  <c r="P11" i="20"/>
  <c r="L11" i="20"/>
  <c r="J11" i="20"/>
  <c r="I11" i="20"/>
  <c r="D11" i="20"/>
  <c r="U11" i="20"/>
  <c r="G11" i="20"/>
  <c r="AE11" i="20"/>
  <c r="AC11" i="20"/>
  <c r="H12" i="20"/>
  <c r="E11" i="20"/>
  <c r="AO11" i="20"/>
  <c r="H14" i="20"/>
  <c r="Z11" i="20" l="1"/>
  <c r="K11" i="20"/>
  <c r="N11" i="20"/>
  <c r="W11" i="20"/>
  <c r="T11" i="20"/>
  <c r="Q11" i="20"/>
  <c r="H11" i="20"/>
  <c r="M13" i="18"/>
  <c r="O12" i="18" l="1"/>
  <c r="G12" i="18" l="1"/>
  <c r="H12" i="18"/>
  <c r="I12" i="18"/>
  <c r="J12" i="18"/>
  <c r="K12" i="18"/>
  <c r="L12" i="18"/>
  <c r="M12" i="18"/>
  <c r="N12" i="18"/>
  <c r="P12" i="18"/>
  <c r="Q12" i="18"/>
  <c r="R12" i="18"/>
  <c r="S12" i="18"/>
  <c r="T12" i="18"/>
  <c r="U12" i="18"/>
  <c r="V12" i="18"/>
  <c r="W12" i="18"/>
  <c r="X12" i="18"/>
  <c r="Y12" i="18"/>
  <c r="Z12" i="18"/>
  <c r="AA12" i="18"/>
  <c r="AB12" i="18"/>
  <c r="AC12" i="18"/>
  <c r="AD12" i="18"/>
  <c r="AE12" i="18"/>
  <c r="AF12" i="18"/>
  <c r="AG12" i="18"/>
  <c r="AH12" i="18"/>
  <c r="AI12" i="18"/>
  <c r="AJ12" i="18"/>
  <c r="G13" i="18"/>
  <c r="H13" i="18"/>
  <c r="I13" i="18"/>
  <c r="J13" i="18"/>
  <c r="K13" i="18"/>
  <c r="L13" i="18"/>
  <c r="N13" i="18"/>
  <c r="O13" i="18"/>
  <c r="P13" i="18"/>
  <c r="Q13" i="18"/>
  <c r="R13" i="18"/>
  <c r="S13" i="18"/>
  <c r="T13" i="18"/>
  <c r="U13" i="18"/>
  <c r="V13" i="18"/>
  <c r="W13" i="18"/>
  <c r="X13" i="18"/>
  <c r="Y13" i="18"/>
  <c r="Z13" i="18"/>
  <c r="AA13" i="18"/>
  <c r="AB13" i="18"/>
  <c r="AC13" i="18"/>
  <c r="AD13" i="18"/>
  <c r="AE13" i="18"/>
  <c r="AF13" i="18"/>
  <c r="AG13" i="18"/>
  <c r="AH13" i="18"/>
  <c r="AI13" i="18"/>
  <c r="AJ13" i="18"/>
  <c r="G14" i="18"/>
  <c r="H14" i="18"/>
  <c r="I14" i="18"/>
  <c r="J14" i="18"/>
  <c r="K14" i="18"/>
  <c r="L14" i="18"/>
  <c r="M14" i="18"/>
  <c r="N14" i="18"/>
  <c r="O14" i="18"/>
  <c r="P14" i="18"/>
  <c r="Q14" i="18"/>
  <c r="R14" i="18"/>
  <c r="S14" i="18"/>
  <c r="T14" i="18"/>
  <c r="U14" i="18"/>
  <c r="V14" i="18"/>
  <c r="W14" i="18"/>
  <c r="X14" i="18"/>
  <c r="Y14" i="18"/>
  <c r="Z14" i="18"/>
  <c r="AA14" i="18"/>
  <c r="AB14" i="18"/>
  <c r="AC14" i="18"/>
  <c r="AD14" i="18"/>
  <c r="AE14" i="18"/>
  <c r="AF14" i="18"/>
  <c r="AG14" i="18"/>
  <c r="AH14" i="18"/>
  <c r="AI14" i="18"/>
  <c r="AJ14" i="18"/>
  <c r="F14" i="18"/>
  <c r="F13" i="18"/>
  <c r="F12" i="18"/>
  <c r="E12" i="18"/>
  <c r="E14" i="18"/>
  <c r="E13" i="18"/>
  <c r="D12" i="18"/>
  <c r="D13" i="18"/>
  <c r="D14" i="18"/>
  <c r="AA11" i="18" l="1"/>
  <c r="W11" i="18"/>
  <c r="AE11" i="18"/>
  <c r="AI11" i="18"/>
  <c r="H11" i="18"/>
  <c r="D11" i="18"/>
  <c r="E11" i="18"/>
  <c r="AD11" i="18"/>
  <c r="V11" i="18"/>
  <c r="AG11" i="18"/>
  <c r="AC11" i="18"/>
  <c r="Y11" i="18"/>
  <c r="U11" i="18"/>
  <c r="AH11" i="18"/>
  <c r="Z11" i="18"/>
  <c r="AB11" i="18"/>
  <c r="X11" i="18"/>
  <c r="S11" i="18"/>
  <c r="R11" i="18"/>
  <c r="J11" i="18"/>
  <c r="M11" i="18"/>
  <c r="F11" i="18"/>
  <c r="G11" i="18"/>
  <c r="O11" i="18"/>
  <c r="P11" i="18"/>
  <c r="AJ11" i="18"/>
  <c r="AF11" i="18"/>
  <c r="T11" i="18"/>
  <c r="Q11" i="18"/>
  <c r="N11" i="18"/>
  <c r="K11" i="18"/>
  <c r="L11" i="18"/>
  <c r="I11" i="18"/>
  <c r="J8" i="6"/>
  <c r="I8" i="6"/>
  <c r="H8" i="6"/>
  <c r="I48" i="6"/>
  <c r="H48" i="6"/>
  <c r="J29" i="6"/>
  <c r="J7" i="6" l="1"/>
  <c r="I7" i="6"/>
  <c r="H7" i="6"/>
  <c r="R19" i="10"/>
  <c r="S19" i="10" s="1"/>
  <c r="R15" i="10"/>
  <c r="S15" i="10" s="1"/>
  <c r="I11" i="10"/>
  <c r="I10" i="10" s="1"/>
  <c r="R23" i="10"/>
  <c r="S23" i="10" s="1"/>
  <c r="R22" i="10"/>
  <c r="S22" i="10" s="1"/>
  <c r="R25" i="10"/>
  <c r="S25" i="10" s="1"/>
  <c r="R17" i="10"/>
  <c r="S17" i="10" s="1"/>
  <c r="R20" i="10"/>
  <c r="S20" i="10" s="1"/>
  <c r="R24" i="10"/>
  <c r="S24" i="10" s="1"/>
  <c r="R16" i="10"/>
  <c r="S16" i="10" s="1"/>
  <c r="R18" i="10"/>
  <c r="S18" i="10" s="1"/>
  <c r="R21" i="10"/>
  <c r="S21" i="10" s="1"/>
  <c r="R26" i="10"/>
  <c r="S26" i="10" s="1"/>
  <c r="J11" i="10"/>
  <c r="J10" i="10" s="1"/>
  <c r="R27" i="10"/>
  <c r="S27" i="10" s="1"/>
  <c r="R28" i="10"/>
  <c r="S28" i="10" s="1"/>
  <c r="S11" i="10" l="1"/>
  <c r="S10" i="10" s="1"/>
  <c r="R11" i="10"/>
  <c r="R10" i="10" s="1"/>
</calcChain>
</file>

<file path=xl/sharedStrings.xml><?xml version="1.0" encoding="utf-8"?>
<sst xmlns="http://schemas.openxmlformats.org/spreadsheetml/2006/main" count="1460" uniqueCount="685">
  <si>
    <t>本務職員数</t>
  </si>
  <si>
    <t>計</t>
  </si>
  <si>
    <t>公立</t>
    <rPh sb="1" eb="2">
      <t>タ</t>
    </rPh>
    <phoneticPr fontId="3"/>
  </si>
  <si>
    <t>国立</t>
    <rPh sb="0" eb="1">
      <t>クニ</t>
    </rPh>
    <rPh sb="1" eb="2">
      <t>タ</t>
    </rPh>
    <phoneticPr fontId="3"/>
  </si>
  <si>
    <t>私立</t>
    <rPh sb="0" eb="1">
      <t>シリツ</t>
    </rPh>
    <rPh sb="1" eb="2">
      <t>タ</t>
    </rPh>
    <phoneticPr fontId="3"/>
  </si>
  <si>
    <t>定時制</t>
    <rPh sb="0" eb="3">
      <t>テイジセイ</t>
    </rPh>
    <phoneticPr fontId="3"/>
  </si>
  <si>
    <t>市 町 村 立</t>
    <rPh sb="0" eb="1">
      <t>シ</t>
    </rPh>
    <rPh sb="2" eb="3">
      <t>マチ</t>
    </rPh>
    <rPh sb="4" eb="5">
      <t>ムラ</t>
    </rPh>
    <rPh sb="6" eb="7">
      <t>タテ</t>
    </rPh>
    <phoneticPr fontId="3"/>
  </si>
  <si>
    <t>道　　　 立</t>
    <rPh sb="0" eb="1">
      <t>ミチ</t>
    </rPh>
    <rPh sb="5" eb="6">
      <t>タテ</t>
    </rPh>
    <phoneticPr fontId="3"/>
  </si>
  <si>
    <t>公　　　　　 立</t>
    <rPh sb="7" eb="8">
      <t>タ</t>
    </rPh>
    <phoneticPr fontId="3"/>
  </si>
  <si>
    <t>（注）　「学校数」欄の（　）は併置校数である。</t>
    <rPh sb="9" eb="10">
      <t>ラン</t>
    </rPh>
    <rPh sb="15" eb="17">
      <t>ヘイチ</t>
    </rPh>
    <rPh sb="17" eb="18">
      <t>コウ</t>
    </rPh>
    <rPh sb="18" eb="19">
      <t>スウ</t>
    </rPh>
    <phoneticPr fontId="4"/>
  </si>
  <si>
    <t>その他</t>
    <rPh sb="2" eb="3">
      <t>タ</t>
    </rPh>
    <phoneticPr fontId="3"/>
  </si>
  <si>
    <t>中等教育学校</t>
    <rPh sb="0" eb="2">
      <t>チュウトウ</t>
    </rPh>
    <rPh sb="2" eb="4">
      <t>キョウイク</t>
    </rPh>
    <rPh sb="4" eb="6">
      <t>ガッコウ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</si>
  <si>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</si>
  <si>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前期課程</t>
    <rPh sb="0" eb="2">
      <t>ゼンキ</t>
    </rPh>
    <rPh sb="2" eb="4">
      <t>カテイ</t>
    </rPh>
    <phoneticPr fontId="3"/>
  </si>
  <si>
    <t>後期課程</t>
    <rPh sb="0" eb="2">
      <t>コウキ</t>
    </rPh>
    <rPh sb="2" eb="4">
      <t>カテイ</t>
    </rPh>
    <phoneticPr fontId="3"/>
  </si>
  <si>
    <t>総　　　　　括　　　　　表</t>
    <phoneticPr fontId="3"/>
  </si>
  <si>
    <t>学校種別</t>
    <phoneticPr fontId="3"/>
  </si>
  <si>
    <t xml:space="preserve">設　置　区　分 </t>
    <phoneticPr fontId="3"/>
  </si>
  <si>
    <t>学　　　校　　　数</t>
    <phoneticPr fontId="3"/>
  </si>
  <si>
    <t>学 級 数</t>
    <phoneticPr fontId="3"/>
  </si>
  <si>
    <t>在 学 者 数</t>
    <phoneticPr fontId="3"/>
  </si>
  <si>
    <t>本務教員数</t>
    <phoneticPr fontId="3"/>
  </si>
  <si>
    <t>本　校</t>
    <phoneticPr fontId="3"/>
  </si>
  <si>
    <t>分　校</t>
    <phoneticPr fontId="3"/>
  </si>
  <si>
    <t>計</t>
    <phoneticPr fontId="3"/>
  </si>
  <si>
    <t>幼稚園</t>
    <phoneticPr fontId="3"/>
  </si>
  <si>
    <t>小学校</t>
    <phoneticPr fontId="3"/>
  </si>
  <si>
    <t>中  学  校</t>
    <phoneticPr fontId="3"/>
  </si>
  <si>
    <t>全日制</t>
    <phoneticPr fontId="3"/>
  </si>
  <si>
    <t>高等学校</t>
    <phoneticPr fontId="3"/>
  </si>
  <si>
    <t>定時制</t>
    <phoneticPr fontId="3"/>
  </si>
  <si>
    <t>全日制</t>
    <phoneticPr fontId="3"/>
  </si>
  <si>
    <t>定時制</t>
    <phoneticPr fontId="3"/>
  </si>
  <si>
    <t>道立</t>
    <phoneticPr fontId="3"/>
  </si>
  <si>
    <t>計</t>
    <phoneticPr fontId="3"/>
  </si>
  <si>
    <t>市立</t>
    <phoneticPr fontId="3"/>
  </si>
  <si>
    <t>私立</t>
    <rPh sb="1" eb="2">
      <t>リツ</t>
    </rPh>
    <phoneticPr fontId="3"/>
  </si>
  <si>
    <t>公立</t>
    <rPh sb="0" eb="1">
      <t>コウ</t>
    </rPh>
    <rPh sb="1" eb="2">
      <t>リツ</t>
    </rPh>
    <phoneticPr fontId="4"/>
  </si>
  <si>
    <t>高等学校の　　　　　　　専攻科</t>
    <rPh sb="0" eb="2">
      <t>コウトウ</t>
    </rPh>
    <rPh sb="2" eb="4">
      <t>ガッコウ</t>
    </rPh>
    <rPh sb="12" eb="15">
      <t>センコウカ</t>
    </rPh>
    <phoneticPr fontId="4"/>
  </si>
  <si>
    <t>公           立  （道　     立）</t>
    <rPh sb="0" eb="1">
      <t>コウ</t>
    </rPh>
    <rPh sb="12" eb="13">
      <t>リツ</t>
    </rPh>
    <rPh sb="16" eb="17">
      <t>ミチ</t>
    </rPh>
    <rPh sb="23" eb="24">
      <t>リツ</t>
    </rPh>
    <phoneticPr fontId="4"/>
  </si>
  <si>
    <t>特別支援学校の　　　　　　　専攻科</t>
    <rPh sb="0" eb="2">
      <t>トクベツ</t>
    </rPh>
    <rPh sb="2" eb="4">
      <t>シエン</t>
    </rPh>
    <rPh sb="4" eb="6">
      <t>ガッコウ</t>
    </rPh>
    <rPh sb="14" eb="17">
      <t>センコウカ</t>
    </rPh>
    <phoneticPr fontId="4"/>
  </si>
  <si>
    <t>計</t>
    <phoneticPr fontId="3"/>
  </si>
  <si>
    <t>道立</t>
    <phoneticPr fontId="3"/>
  </si>
  <si>
    <t>専修学校</t>
    <phoneticPr fontId="3"/>
  </si>
  <si>
    <t>公　　　　　 立</t>
    <phoneticPr fontId="3"/>
  </si>
  <si>
    <t>市町村立</t>
    <phoneticPr fontId="3"/>
  </si>
  <si>
    <t>組合立</t>
    <phoneticPr fontId="3"/>
  </si>
  <si>
    <t>各種学校</t>
    <rPh sb="0" eb="2">
      <t>カクシュ</t>
    </rPh>
    <rPh sb="2" eb="4">
      <t>ガッコウ</t>
    </rPh>
    <phoneticPr fontId="3"/>
  </si>
  <si>
    <t>大学</t>
    <rPh sb="0" eb="1">
      <t>ダイ</t>
    </rPh>
    <phoneticPr fontId="3"/>
  </si>
  <si>
    <t>高等専門学校</t>
    <phoneticPr fontId="3"/>
  </si>
  <si>
    <t>道立</t>
    <rPh sb="0" eb="2">
      <t>ドウリツ</t>
    </rPh>
    <phoneticPr fontId="4"/>
  </si>
  <si>
    <t>通信制</t>
    <rPh sb="0" eb="3">
      <t>ツウシンセイ</t>
    </rPh>
    <phoneticPr fontId="4"/>
  </si>
  <si>
    <t>幼保連携型認定こども園</t>
    <rPh sb="1" eb="2">
      <t>ホ</t>
    </rPh>
    <rPh sb="2" eb="4">
      <t>レンケイ</t>
    </rPh>
    <rPh sb="4" eb="5">
      <t>カタ</t>
    </rPh>
    <rPh sb="5" eb="7">
      <t>ニンテイ</t>
    </rPh>
    <rPh sb="10" eb="11">
      <t>エン</t>
    </rPh>
    <phoneticPr fontId="3"/>
  </si>
  <si>
    <t xml:space="preserve">         特別支援学校の専攻科の学級数及び在学者数は、特別支援学校の内数である。</t>
    <rPh sb="9" eb="11">
      <t>トクベツ</t>
    </rPh>
    <rPh sb="11" eb="13">
      <t>シエン</t>
    </rPh>
    <rPh sb="13" eb="15">
      <t>ガッコウ</t>
    </rPh>
    <rPh sb="16" eb="18">
      <t>センコウ</t>
    </rPh>
    <rPh sb="18" eb="19">
      <t>カ</t>
    </rPh>
    <rPh sb="20" eb="22">
      <t>ガッキュウ</t>
    </rPh>
    <rPh sb="22" eb="23">
      <t>スウ</t>
    </rPh>
    <rPh sb="23" eb="24">
      <t>オヨ</t>
    </rPh>
    <rPh sb="25" eb="27">
      <t>ザイガク</t>
    </rPh>
    <rPh sb="27" eb="28">
      <t>シャ</t>
    </rPh>
    <rPh sb="28" eb="29">
      <t>スウ</t>
    </rPh>
    <rPh sb="31" eb="33">
      <t>トクベツ</t>
    </rPh>
    <rPh sb="33" eb="35">
      <t>シエン</t>
    </rPh>
    <rPh sb="35" eb="37">
      <t>ガッコウ</t>
    </rPh>
    <rPh sb="38" eb="39">
      <t>ウチ</t>
    </rPh>
    <rPh sb="39" eb="40">
      <t>スウ</t>
    </rPh>
    <phoneticPr fontId="4"/>
  </si>
  <si>
    <t>義務教育学校</t>
    <rPh sb="0" eb="2">
      <t>ギム</t>
    </rPh>
    <rPh sb="2" eb="4">
      <t>キョウイク</t>
    </rPh>
    <rPh sb="4" eb="6">
      <t>ガッコウ</t>
    </rPh>
    <phoneticPr fontId="3"/>
  </si>
  <si>
    <t>公　　　　　 立</t>
    <rPh sb="0" eb="1">
      <t>コウ</t>
    </rPh>
    <rPh sb="7" eb="8">
      <t>リツ</t>
    </rPh>
    <phoneticPr fontId="3"/>
  </si>
  <si>
    <t>公 立 小 ・ 中 学 校 数 総 括 表</t>
    <phoneticPr fontId="11"/>
  </si>
  <si>
    <t>１  設置者別学校数（小・中学校）</t>
    <phoneticPr fontId="11"/>
  </si>
  <si>
    <t>設置者別</t>
  </si>
  <si>
    <t>市　　　　　　　　　　立</t>
    <phoneticPr fontId="11"/>
  </si>
  <si>
    <t>町 　　　　村 　　　　立</t>
    <rPh sb="6" eb="7">
      <t>ムラ</t>
    </rPh>
    <phoneticPr fontId="11"/>
  </si>
  <si>
    <t>合　　　　　　　　　　計</t>
    <phoneticPr fontId="11"/>
  </si>
  <si>
    <t>学校種別</t>
  </si>
  <si>
    <t>本　校</t>
    <phoneticPr fontId="11"/>
  </si>
  <si>
    <t>分　校</t>
    <phoneticPr fontId="11"/>
  </si>
  <si>
    <t>小学校</t>
  </si>
  <si>
    <t>中学校</t>
  </si>
  <si>
    <t>２  学級数別学校数（小・中学校）</t>
    <phoneticPr fontId="11"/>
  </si>
  <si>
    <t>区　　　　　　　　　　分</t>
    <phoneticPr fontId="11"/>
  </si>
  <si>
    <t>小　　学　　校</t>
    <phoneticPr fontId="11"/>
  </si>
  <si>
    <t>中　　学　　校</t>
    <phoneticPr fontId="11"/>
  </si>
  <si>
    <t>小　　学　　校</t>
    <phoneticPr fontId="11"/>
  </si>
  <si>
    <t>学 　級</t>
    <rPh sb="0" eb="4">
      <t>ガッキュウ</t>
    </rPh>
    <phoneticPr fontId="11"/>
  </si>
  <si>
    <t xml:space="preserve">  〃</t>
    <phoneticPr fontId="11"/>
  </si>
  <si>
    <t>合　　　　　　　　　　計</t>
    <rPh sb="0" eb="1">
      <t>ゴウ</t>
    </rPh>
    <rPh sb="11" eb="12">
      <t>ケイ</t>
    </rPh>
    <phoneticPr fontId="11"/>
  </si>
  <si>
    <t>３　児童・生徒数別学校数（小・中学校）</t>
    <phoneticPr fontId="11"/>
  </si>
  <si>
    <t>区　　　　　　　　　　分</t>
    <phoneticPr fontId="11"/>
  </si>
  <si>
    <t xml:space="preserve">  0  人</t>
  </si>
  <si>
    <t xml:space="preserve">  1 ～</t>
  </si>
  <si>
    <t xml:space="preserve"> 49</t>
  </si>
  <si>
    <t xml:space="preserve"> 699</t>
    <phoneticPr fontId="11"/>
  </si>
  <si>
    <t xml:space="preserve"> 50 ～</t>
  </si>
  <si>
    <t xml:space="preserve"> 99</t>
  </si>
  <si>
    <t xml:space="preserve"> 799</t>
    <phoneticPr fontId="11"/>
  </si>
  <si>
    <t>100 ～</t>
  </si>
  <si>
    <t>149</t>
  </si>
  <si>
    <t xml:space="preserve"> 899</t>
    <phoneticPr fontId="11"/>
  </si>
  <si>
    <t>150 ～</t>
  </si>
  <si>
    <t>199</t>
  </si>
  <si>
    <t>200 ～</t>
  </si>
  <si>
    <t>249</t>
  </si>
  <si>
    <t>250 ～</t>
  </si>
  <si>
    <t>299</t>
  </si>
  <si>
    <t>300 ～</t>
  </si>
  <si>
    <t>399</t>
  </si>
  <si>
    <t>400 ～</t>
  </si>
  <si>
    <t>499</t>
  </si>
  <si>
    <t>幼　　　　　　　　　　稚　　　　　　　　　　園　　　　　　　　　　総　　　　　　　　　　括　　　　　　　　　　表</t>
    <rPh sb="0" eb="1">
      <t>ヨウ</t>
    </rPh>
    <rPh sb="11" eb="12">
      <t>チ</t>
    </rPh>
    <rPh sb="22" eb="23">
      <t>エン</t>
    </rPh>
    <rPh sb="33" eb="34">
      <t>フサ</t>
    </rPh>
    <rPh sb="44" eb="45">
      <t>クク</t>
    </rPh>
    <rPh sb="55" eb="56">
      <t>ヒョウ</t>
    </rPh>
    <phoneticPr fontId="11"/>
  </si>
  <si>
    <t>設
置
区
分</t>
    <rPh sb="0" eb="1">
      <t>シツラ</t>
    </rPh>
    <rPh sb="2" eb="3">
      <t>チ</t>
    </rPh>
    <rPh sb="4" eb="5">
      <t>ク</t>
    </rPh>
    <rPh sb="6" eb="7">
      <t>ブン</t>
    </rPh>
    <phoneticPr fontId="11"/>
  </si>
  <si>
    <t>幼
稚
園
数</t>
    <rPh sb="0" eb="1">
      <t>ヨウ</t>
    </rPh>
    <rPh sb="2" eb="3">
      <t>チ</t>
    </rPh>
    <rPh sb="4" eb="5">
      <t>エン</t>
    </rPh>
    <rPh sb="6" eb="7">
      <t>スウ</t>
    </rPh>
    <phoneticPr fontId="11"/>
  </si>
  <si>
    <t>学
級
数</t>
    <rPh sb="0" eb="1">
      <t>ガク</t>
    </rPh>
    <rPh sb="2" eb="3">
      <t>キュウ</t>
    </rPh>
    <rPh sb="4" eb="5">
      <t>カズ</t>
    </rPh>
    <phoneticPr fontId="11"/>
  </si>
  <si>
    <t>園児数</t>
    <rPh sb="0" eb="3">
      <t>エンジスウ</t>
    </rPh>
    <phoneticPr fontId="11"/>
  </si>
  <si>
    <t>教
育
補
助
員</t>
    <rPh sb="0" eb="1">
      <t>キョウ</t>
    </rPh>
    <rPh sb="2" eb="3">
      <t>キョウイク</t>
    </rPh>
    <rPh sb="4" eb="5">
      <t>ホ</t>
    </rPh>
    <rPh sb="6" eb="7">
      <t>スケ</t>
    </rPh>
    <rPh sb="8" eb="9">
      <t>イン</t>
    </rPh>
    <phoneticPr fontId="11"/>
  </si>
  <si>
    <t>３歳</t>
    <rPh sb="1" eb="2">
      <t>サイ</t>
    </rPh>
    <phoneticPr fontId="11"/>
  </si>
  <si>
    <t>４歳</t>
    <rPh sb="1" eb="2">
      <t>サイ</t>
    </rPh>
    <phoneticPr fontId="11"/>
  </si>
  <si>
    <t>５歳</t>
    <rPh sb="1" eb="2">
      <t>サイ</t>
    </rPh>
    <phoneticPr fontId="11"/>
  </si>
  <si>
    <t>合計</t>
    <rPh sb="0" eb="2">
      <t>ゴウケイ</t>
    </rPh>
    <phoneticPr fontId="11"/>
  </si>
  <si>
    <t>園</t>
  </si>
  <si>
    <t>副園長</t>
    <rPh sb="0" eb="1">
      <t>フク</t>
    </rPh>
    <rPh sb="1" eb="3">
      <t>エンチョウ</t>
    </rPh>
    <phoneticPr fontId="11"/>
  </si>
  <si>
    <t>教</t>
  </si>
  <si>
    <t>主</t>
    <rPh sb="0" eb="1">
      <t>シュ</t>
    </rPh>
    <phoneticPr fontId="11"/>
  </si>
  <si>
    <t>指</t>
    <rPh sb="0" eb="1">
      <t>ユビ</t>
    </rPh>
    <phoneticPr fontId="11"/>
  </si>
  <si>
    <t>養</t>
  </si>
  <si>
    <t>栄</t>
    <rPh sb="0" eb="1">
      <t>エイ</t>
    </rPh>
    <phoneticPr fontId="11"/>
  </si>
  <si>
    <t>講</t>
  </si>
  <si>
    <t>事</t>
  </si>
  <si>
    <t>そ
の
他</t>
    <rPh sb="4" eb="5">
      <t>ホカ</t>
    </rPh>
    <phoneticPr fontId="11"/>
  </si>
  <si>
    <t>計</t>
    <rPh sb="0" eb="1">
      <t>ケイ</t>
    </rPh>
    <phoneticPr fontId="11"/>
  </si>
  <si>
    <t>幹</t>
    <rPh sb="0" eb="1">
      <t>カン</t>
    </rPh>
    <phoneticPr fontId="11"/>
  </si>
  <si>
    <t>導</t>
    <phoneticPr fontId="11"/>
  </si>
  <si>
    <t>護</t>
  </si>
  <si>
    <t>養</t>
    <rPh sb="0" eb="1">
      <t>ヨウ</t>
    </rPh>
    <phoneticPr fontId="11"/>
  </si>
  <si>
    <t>務</t>
  </si>
  <si>
    <t>職</t>
  </si>
  <si>
    <t>男</t>
  </si>
  <si>
    <t>女</t>
  </si>
  <si>
    <t>長</t>
  </si>
  <si>
    <t>頭</t>
  </si>
  <si>
    <t>諭</t>
  </si>
  <si>
    <t>師</t>
  </si>
  <si>
    <t>員</t>
  </si>
  <si>
    <t>公立計</t>
    <phoneticPr fontId="11"/>
  </si>
  <si>
    <t>国立計</t>
    <phoneticPr fontId="11"/>
  </si>
  <si>
    <t>私立計</t>
    <phoneticPr fontId="11"/>
  </si>
  <si>
    <t>空知</t>
    <rPh sb="0" eb="2">
      <t>ソラチ</t>
    </rPh>
    <phoneticPr fontId="11"/>
  </si>
  <si>
    <t>公立</t>
    <rPh sb="1" eb="2">
      <t>タ</t>
    </rPh>
    <phoneticPr fontId="11"/>
  </si>
  <si>
    <t>私立</t>
    <rPh sb="1" eb="2">
      <t>タ</t>
    </rPh>
    <phoneticPr fontId="11"/>
  </si>
  <si>
    <t>管
内
別
内
訳</t>
    <rPh sb="0" eb="1">
      <t>カン</t>
    </rPh>
    <rPh sb="2" eb="3">
      <t>ウチ</t>
    </rPh>
    <rPh sb="4" eb="5">
      <t>ベツ</t>
    </rPh>
    <rPh sb="6" eb="7">
      <t>ウチ</t>
    </rPh>
    <rPh sb="8" eb="9">
      <t>ヤク</t>
    </rPh>
    <phoneticPr fontId="11"/>
  </si>
  <si>
    <t>石狩</t>
    <rPh sb="0" eb="1">
      <t>イシ</t>
    </rPh>
    <phoneticPr fontId="11"/>
  </si>
  <si>
    <t>後志</t>
    <rPh sb="0" eb="2">
      <t>シリベシ</t>
    </rPh>
    <phoneticPr fontId="11"/>
  </si>
  <si>
    <t>胆振</t>
    <rPh sb="0" eb="2">
      <t>イブリ</t>
    </rPh>
    <phoneticPr fontId="11"/>
  </si>
  <si>
    <t>日高</t>
    <rPh sb="0" eb="2">
      <t>ヒダカ</t>
    </rPh>
    <phoneticPr fontId="11"/>
  </si>
  <si>
    <t>渡島</t>
    <rPh sb="0" eb="2">
      <t>オシマ</t>
    </rPh>
    <phoneticPr fontId="11"/>
  </si>
  <si>
    <t>国立</t>
    <rPh sb="0" eb="1">
      <t>クニ</t>
    </rPh>
    <rPh sb="1" eb="2">
      <t>タ</t>
    </rPh>
    <phoneticPr fontId="11"/>
  </si>
  <si>
    <t>檜山</t>
    <rPh sb="0" eb="2">
      <t>ヒヤマ</t>
    </rPh>
    <phoneticPr fontId="11"/>
  </si>
  <si>
    <t>上川</t>
    <rPh sb="0" eb="2">
      <t>カミカワ</t>
    </rPh>
    <phoneticPr fontId="11"/>
  </si>
  <si>
    <t>留萌</t>
    <rPh sb="0" eb="2">
      <t>ルモイ</t>
    </rPh>
    <phoneticPr fontId="11"/>
  </si>
  <si>
    <t>宗谷</t>
    <rPh sb="0" eb="2">
      <t>ソウヤ</t>
    </rPh>
    <phoneticPr fontId="11"/>
  </si>
  <si>
    <t>オホ－ツク</t>
  </si>
  <si>
    <t>十勝</t>
    <rPh sb="0" eb="2">
      <t>トカチ</t>
    </rPh>
    <phoneticPr fontId="11"/>
  </si>
  <si>
    <t>釧路</t>
    <rPh sb="0" eb="2">
      <t>クシロ</t>
    </rPh>
    <phoneticPr fontId="11"/>
  </si>
  <si>
    <t>根室</t>
    <rPh sb="0" eb="2">
      <t>ネムロ</t>
    </rPh>
    <phoneticPr fontId="11"/>
  </si>
  <si>
    <t>公</t>
  </si>
  <si>
    <t>国</t>
  </si>
  <si>
    <t>私</t>
  </si>
  <si>
    <t>幼 　　保　 　連　　 携　　 型　   認　 　定　 　こ　 　ど　 　も　　 園 　　総 　　括　 　表</t>
    <rPh sb="0" eb="1">
      <t>ヨウ</t>
    </rPh>
    <rPh sb="4" eb="5">
      <t>ホ</t>
    </rPh>
    <rPh sb="8" eb="9">
      <t>レン</t>
    </rPh>
    <rPh sb="12" eb="13">
      <t>タズサ</t>
    </rPh>
    <rPh sb="16" eb="17">
      <t>カタ</t>
    </rPh>
    <rPh sb="21" eb="22">
      <t>シノブ</t>
    </rPh>
    <rPh sb="25" eb="26">
      <t>サダム</t>
    </rPh>
    <rPh sb="41" eb="42">
      <t>エン</t>
    </rPh>
    <rPh sb="45" eb="46">
      <t>フサ</t>
    </rPh>
    <rPh sb="49" eb="50">
      <t>クク</t>
    </rPh>
    <rPh sb="53" eb="54">
      <t>ヒョウ</t>
    </rPh>
    <phoneticPr fontId="11"/>
  </si>
  <si>
    <t>こども園数</t>
    <rPh sb="3" eb="4">
      <t>エン</t>
    </rPh>
    <rPh sb="4" eb="5">
      <t>スウ</t>
    </rPh>
    <phoneticPr fontId="11"/>
  </si>
  <si>
    <t>園児数　　</t>
    <rPh sb="0" eb="3">
      <t>エンジカズ</t>
    </rPh>
    <phoneticPr fontId="11"/>
  </si>
  <si>
    <t>０歳</t>
    <rPh sb="1" eb="2">
      <t>サイ</t>
    </rPh>
    <phoneticPr fontId="11"/>
  </si>
  <si>
    <t>１歳</t>
    <rPh sb="1" eb="2">
      <t>サイ</t>
    </rPh>
    <phoneticPr fontId="11"/>
  </si>
  <si>
    <t>２歳</t>
    <rPh sb="1" eb="2">
      <t>サイ</t>
    </rPh>
    <phoneticPr fontId="11"/>
  </si>
  <si>
    <t>合計</t>
    <rPh sb="0" eb="2">
      <t>ゴウケイ</t>
    </rPh>
    <phoneticPr fontId="3"/>
  </si>
  <si>
    <t>園長</t>
    <rPh sb="0" eb="2">
      <t>エンチョウ</t>
    </rPh>
    <phoneticPr fontId="4"/>
  </si>
  <si>
    <t>教頭</t>
    <rPh sb="0" eb="2">
      <t>キョウトウ</t>
    </rPh>
    <phoneticPr fontId="4"/>
  </si>
  <si>
    <t>保育教諭</t>
    <rPh sb="0" eb="2">
      <t>ホイク</t>
    </rPh>
    <rPh sb="2" eb="4">
      <t>キョウユ</t>
    </rPh>
    <phoneticPr fontId="4"/>
  </si>
  <si>
    <t>養護教諭</t>
    <rPh sb="0" eb="2">
      <t>ヨウゴ</t>
    </rPh>
    <rPh sb="2" eb="4">
      <t>キョウユ</t>
    </rPh>
    <phoneticPr fontId="4"/>
  </si>
  <si>
    <t>栄養教諭</t>
    <rPh sb="0" eb="2">
      <t>エイヨウ</t>
    </rPh>
    <rPh sb="2" eb="4">
      <t>キョウユ</t>
    </rPh>
    <phoneticPr fontId="11"/>
  </si>
  <si>
    <t>講師</t>
    <rPh sb="0" eb="2">
      <t>コウシ</t>
    </rPh>
    <phoneticPr fontId="4"/>
  </si>
  <si>
    <t>教諭等</t>
    <rPh sb="0" eb="3">
      <t>キョウユトウ</t>
    </rPh>
    <phoneticPr fontId="4"/>
  </si>
  <si>
    <t>保育士</t>
    <rPh sb="0" eb="2">
      <t>ホイク</t>
    </rPh>
    <rPh sb="2" eb="3">
      <t>シ</t>
    </rPh>
    <phoneticPr fontId="4"/>
  </si>
  <si>
    <t>教育・保育補助員</t>
    <rPh sb="0" eb="2">
      <t>キョウイク</t>
    </rPh>
    <rPh sb="3" eb="5">
      <t>ホイク</t>
    </rPh>
    <rPh sb="5" eb="8">
      <t>ホジョイン</t>
    </rPh>
    <phoneticPr fontId="4"/>
  </si>
  <si>
    <t>事務職員</t>
    <rPh sb="0" eb="2">
      <t>ジム</t>
    </rPh>
    <rPh sb="2" eb="4">
      <t>ショクイン</t>
    </rPh>
    <phoneticPr fontId="4"/>
  </si>
  <si>
    <t>そ
の
他</t>
    <rPh sb="4" eb="5">
      <t>ホカ</t>
    </rPh>
    <phoneticPr fontId="3"/>
  </si>
  <si>
    <t>計</t>
    <rPh sb="0" eb="1">
      <t>ケイ</t>
    </rPh>
    <phoneticPr fontId="3"/>
  </si>
  <si>
    <t>空知</t>
    <rPh sb="0" eb="2">
      <t>ソラチ</t>
    </rPh>
    <phoneticPr fontId="3"/>
  </si>
  <si>
    <t>後志</t>
    <rPh sb="0" eb="2">
      <t>シリベシ</t>
    </rPh>
    <phoneticPr fontId="3"/>
  </si>
  <si>
    <t>胆振</t>
    <rPh sb="0" eb="2">
      <t>イブリ</t>
    </rPh>
    <phoneticPr fontId="3"/>
  </si>
  <si>
    <t>日高</t>
    <rPh sb="0" eb="2">
      <t>ヒダカ</t>
    </rPh>
    <phoneticPr fontId="3"/>
  </si>
  <si>
    <t>渡島</t>
    <rPh sb="0" eb="2">
      <t>オシマ</t>
    </rPh>
    <phoneticPr fontId="3"/>
  </si>
  <si>
    <t>檜山</t>
    <rPh sb="0" eb="2">
      <t>ヒヤマ</t>
    </rPh>
    <phoneticPr fontId="3"/>
  </si>
  <si>
    <t>上川</t>
    <rPh sb="0" eb="2">
      <t>カミカワ</t>
    </rPh>
    <phoneticPr fontId="3"/>
  </si>
  <si>
    <t>宗谷</t>
    <rPh sb="0" eb="2">
      <t>ソウヤ</t>
    </rPh>
    <phoneticPr fontId="3"/>
  </si>
  <si>
    <t>十勝</t>
    <rPh sb="0" eb="2">
      <t>トカチ</t>
    </rPh>
    <phoneticPr fontId="3"/>
  </si>
  <si>
    <t>釧路</t>
    <rPh sb="0" eb="2">
      <t>クシロ</t>
    </rPh>
    <phoneticPr fontId="3"/>
  </si>
  <si>
    <t>根室</t>
    <rPh sb="0" eb="2">
      <t>ネムロ</t>
    </rPh>
    <phoneticPr fontId="3"/>
  </si>
  <si>
    <t>小　　　　　　　　　　学　　　　　　　　　　校　　　　　　　　　　総　　　　　　　　　　括　　　　　　　　　　表</t>
    <phoneticPr fontId="3"/>
  </si>
  <si>
    <t>市　　町　　村　　数</t>
    <rPh sb="3" eb="7">
      <t>チョウソン</t>
    </rPh>
    <rPh sb="9" eb="10">
      <t>スウ</t>
    </rPh>
    <phoneticPr fontId="3"/>
  </si>
  <si>
    <t>学　校　数</t>
    <rPh sb="0" eb="5">
      <t>ガッコウスウ</t>
    </rPh>
    <phoneticPr fontId="3"/>
  </si>
  <si>
    <t>学
級
数</t>
    <rPh sb="0" eb="1">
      <t>ガク</t>
    </rPh>
    <rPh sb="2" eb="3">
      <t>キュウ</t>
    </rPh>
    <rPh sb="4" eb="5">
      <t>スウ</t>
    </rPh>
    <phoneticPr fontId="3"/>
  </si>
  <si>
    <t>児童数</t>
  </si>
  <si>
    <t>特別支援学級</t>
    <rPh sb="0" eb="2">
      <t>トクベツ</t>
    </rPh>
    <rPh sb="2" eb="4">
      <t>シエン</t>
    </rPh>
    <rPh sb="4" eb="6">
      <t>ガッキュウ</t>
    </rPh>
    <phoneticPr fontId="3"/>
  </si>
  <si>
    <t>本務教員数</t>
  </si>
  <si>
    <t>本　務　職　員　数</t>
    <phoneticPr fontId="3"/>
  </si>
  <si>
    <t>(再　　掲)</t>
    <phoneticPr fontId="3"/>
  </si>
  <si>
    <t>負担法
による者</t>
    <rPh sb="0" eb="1">
      <t>フ</t>
    </rPh>
    <rPh sb="1" eb="2">
      <t>ニナ</t>
    </rPh>
    <rPh sb="2" eb="3">
      <t>ホウ</t>
    </rPh>
    <rPh sb="7" eb="8">
      <t>モノ</t>
    </rPh>
    <phoneticPr fontId="3"/>
  </si>
  <si>
    <t>本</t>
  </si>
  <si>
    <t>分</t>
  </si>
  <si>
    <t>１年</t>
    <phoneticPr fontId="3"/>
  </si>
  <si>
    <t>２年</t>
    <phoneticPr fontId="3"/>
  </si>
  <si>
    <t/>
  </si>
  <si>
    <t>３年</t>
    <phoneticPr fontId="3"/>
  </si>
  <si>
    <t>４年</t>
    <phoneticPr fontId="3"/>
  </si>
  <si>
    <t>５年</t>
    <phoneticPr fontId="3"/>
  </si>
  <si>
    <t>６年</t>
    <phoneticPr fontId="3"/>
  </si>
  <si>
    <t>合計</t>
  </si>
  <si>
    <t>校</t>
  </si>
  <si>
    <t>副</t>
    <rPh sb="0" eb="1">
      <t>フク</t>
    </rPh>
    <phoneticPr fontId="11"/>
  </si>
  <si>
    <t>区      分</t>
  </si>
  <si>
    <t>学</t>
  </si>
  <si>
    <t>児</t>
    <rPh sb="0" eb="1">
      <t>ジ</t>
    </rPh>
    <phoneticPr fontId="11"/>
  </si>
  <si>
    <t>幹</t>
    <rPh sb="0" eb="1">
      <t>ミキ</t>
    </rPh>
    <phoneticPr fontId="11"/>
  </si>
  <si>
    <t>導</t>
    <phoneticPr fontId="11"/>
  </si>
  <si>
    <t>級</t>
  </si>
  <si>
    <t>童</t>
    <rPh sb="0" eb="1">
      <t>ワラベ</t>
    </rPh>
    <phoneticPr fontId="11"/>
  </si>
  <si>
    <t>教</t>
    <rPh sb="0" eb="1">
      <t>キョウ</t>
    </rPh>
    <phoneticPr fontId="11"/>
  </si>
  <si>
    <t>事
務
職
員</t>
    <rPh sb="0" eb="1">
      <t>コト</t>
    </rPh>
    <rPh sb="2" eb="3">
      <t>ツトム</t>
    </rPh>
    <rPh sb="4" eb="5">
      <t>ショク</t>
    </rPh>
    <rPh sb="6" eb="7">
      <t>イン</t>
    </rPh>
    <phoneticPr fontId="3"/>
  </si>
  <si>
    <t>学 職
校
栄
養 員</t>
    <rPh sb="0" eb="1">
      <t>ガッコウ</t>
    </rPh>
    <rPh sb="2" eb="3">
      <t>ショク</t>
    </rPh>
    <rPh sb="6" eb="7">
      <t>エイ</t>
    </rPh>
    <rPh sb="8" eb="9">
      <t>マモル</t>
    </rPh>
    <rPh sb="10" eb="11">
      <t>イン</t>
    </rPh>
    <phoneticPr fontId="3"/>
  </si>
  <si>
    <t>女</t>
    <phoneticPr fontId="11"/>
  </si>
  <si>
    <t>数</t>
  </si>
  <si>
    <t>諭</t>
    <rPh sb="0" eb="1">
      <t>ユ</t>
    </rPh>
    <phoneticPr fontId="11"/>
  </si>
  <si>
    <t>全道計</t>
    <phoneticPr fontId="11"/>
  </si>
  <si>
    <t>石狩</t>
    <rPh sb="0" eb="2">
      <t>イシカリ</t>
    </rPh>
    <phoneticPr fontId="3"/>
  </si>
  <si>
    <t>公
立
の
教
育
局
別
内
訳</t>
    <rPh sb="0" eb="1">
      <t>オオヤケ</t>
    </rPh>
    <rPh sb="2" eb="3">
      <t>リツ</t>
    </rPh>
    <rPh sb="6" eb="7">
      <t>キョウ</t>
    </rPh>
    <rPh sb="8" eb="9">
      <t>イク</t>
    </rPh>
    <rPh sb="10" eb="11">
      <t>キョク</t>
    </rPh>
    <rPh sb="12" eb="13">
      <t>ベツ</t>
    </rPh>
    <rPh sb="14" eb="15">
      <t>ウチ</t>
    </rPh>
    <rPh sb="16" eb="17">
      <t>ヤク</t>
    </rPh>
    <phoneticPr fontId="3"/>
  </si>
  <si>
    <t>オホーツク</t>
    <phoneticPr fontId="3"/>
  </si>
  <si>
    <t>(参考)過去５か年間の推移（公立）</t>
    <rPh sb="14" eb="16">
      <t>コウリツ</t>
    </rPh>
    <phoneticPr fontId="11"/>
  </si>
  <si>
    <t>中　　　　　　　　　　学　　　　　　　　　　校　　　　　　　　　　総　　　　　　　　　　括　　　　　　　　　　表</t>
    <rPh sb="0" eb="1">
      <t>チュウ</t>
    </rPh>
    <phoneticPr fontId="3"/>
  </si>
  <si>
    <t>市
町
村
数</t>
    <rPh sb="2" eb="3">
      <t>マチ</t>
    </rPh>
    <rPh sb="4" eb="5">
      <t>ムラ</t>
    </rPh>
    <rPh sb="6" eb="7">
      <t>スウ</t>
    </rPh>
    <phoneticPr fontId="3"/>
  </si>
  <si>
    <t>学　　　　級　　　　数</t>
    <rPh sb="0" eb="6">
      <t>ガッキュウ</t>
    </rPh>
    <rPh sb="10" eb="11">
      <t>スウ</t>
    </rPh>
    <phoneticPr fontId="3"/>
  </si>
  <si>
    <t>生徒数</t>
    <rPh sb="0" eb="2">
      <t>セイト</t>
    </rPh>
    <phoneticPr fontId="11"/>
  </si>
  <si>
    <t>本校</t>
    <rPh sb="1" eb="2">
      <t>コウ</t>
    </rPh>
    <phoneticPr fontId="11"/>
  </si>
  <si>
    <t>分校</t>
    <rPh sb="0" eb="1">
      <t>ブン</t>
    </rPh>
    <rPh sb="1" eb="2">
      <t>コウ</t>
    </rPh>
    <phoneticPr fontId="11"/>
  </si>
  <si>
    <t>１　　　年</t>
    <phoneticPr fontId="3"/>
  </si>
  <si>
    <t>２　　　年</t>
  </si>
  <si>
    <t>３　　　年</t>
  </si>
  <si>
    <t>合　　計</t>
    <rPh sb="0" eb="1">
      <t>ア</t>
    </rPh>
    <rPh sb="3" eb="4">
      <t>ケイ</t>
    </rPh>
    <phoneticPr fontId="11"/>
  </si>
  <si>
    <t>(再  　掲)</t>
    <phoneticPr fontId="3"/>
  </si>
  <si>
    <t>負担法による者</t>
    <rPh sb="0" eb="1">
      <t>フ</t>
    </rPh>
    <rPh sb="1" eb="2">
      <t>ニナ</t>
    </rPh>
    <rPh sb="2" eb="3">
      <t>ホウ</t>
    </rPh>
    <rPh sb="6" eb="7">
      <t>モノ</t>
    </rPh>
    <phoneticPr fontId="3"/>
  </si>
  <si>
    <t>生</t>
  </si>
  <si>
    <t>校</t>
    <rPh sb="0" eb="1">
      <t>コウ</t>
    </rPh>
    <phoneticPr fontId="11"/>
  </si>
  <si>
    <t>　学職
　校
　栄
　養員</t>
    <rPh sb="1" eb="2">
      <t>ガッコウ</t>
    </rPh>
    <rPh sb="2" eb="3">
      <t>ショク</t>
    </rPh>
    <rPh sb="8" eb="9">
      <t>エイ</t>
    </rPh>
    <rPh sb="11" eb="12">
      <t>マモル</t>
    </rPh>
    <rPh sb="12" eb="13">
      <t>イン</t>
    </rPh>
    <phoneticPr fontId="3"/>
  </si>
  <si>
    <t>徒</t>
  </si>
  <si>
    <t>長</t>
    <rPh sb="0" eb="1">
      <t>チョウ</t>
    </rPh>
    <phoneticPr fontId="11"/>
  </si>
  <si>
    <t>空知</t>
    <phoneticPr fontId="3"/>
  </si>
  <si>
    <t>石狩</t>
    <phoneticPr fontId="3"/>
  </si>
  <si>
    <t>胆振</t>
    <phoneticPr fontId="3"/>
  </si>
  <si>
    <t>日高</t>
    <phoneticPr fontId="3"/>
  </si>
  <si>
    <t>檜山</t>
    <phoneticPr fontId="3"/>
  </si>
  <si>
    <t>上川</t>
    <phoneticPr fontId="3"/>
  </si>
  <si>
    <t>留萌</t>
    <phoneticPr fontId="3"/>
  </si>
  <si>
    <t>宗谷</t>
    <phoneticPr fontId="3"/>
  </si>
  <si>
    <t>オホーツク</t>
    <phoneticPr fontId="3"/>
  </si>
  <si>
    <t>十勝</t>
    <phoneticPr fontId="3"/>
  </si>
  <si>
    <t>釧路</t>
    <phoneticPr fontId="3"/>
  </si>
  <si>
    <t>根室</t>
    <phoneticPr fontId="3"/>
  </si>
  <si>
    <t xml:space="preserve">高　　　  等　　　  学　　　  校　　  　（全　　　  日　　　  制　  　・　　   定　　　  時　　　  制）　　　  総　　　  括　　　  表          </t>
    <phoneticPr fontId="3"/>
  </si>
  <si>
    <t>設置区分</t>
    <rPh sb="0" eb="2">
      <t>セッチ</t>
    </rPh>
    <rPh sb="2" eb="4">
      <t>クブン</t>
    </rPh>
    <phoneticPr fontId="3"/>
  </si>
  <si>
    <t>学 校 数</t>
    <phoneticPr fontId="3"/>
  </si>
  <si>
    <t>大　学　科　別</t>
    <rPh sb="2" eb="7">
      <t>ガッカベツ</t>
    </rPh>
    <phoneticPr fontId="3"/>
  </si>
  <si>
    <t>学　　　級　　　数</t>
    <rPh sb="0" eb="1">
      <t>ガク</t>
    </rPh>
    <rPh sb="4" eb="5">
      <t>キュウ</t>
    </rPh>
    <rPh sb="8" eb="9">
      <t>カズ</t>
    </rPh>
    <phoneticPr fontId="3"/>
  </si>
  <si>
    <t>生徒数</t>
    <phoneticPr fontId="3"/>
  </si>
  <si>
    <t>本　　　務　　　教　　　員　　　数</t>
    <phoneticPr fontId="3"/>
  </si>
  <si>
    <t>本   務   職   員   数</t>
    <phoneticPr fontId="3"/>
  </si>
  <si>
    <t>本務教員数のうちより再掲</t>
    <phoneticPr fontId="3"/>
  </si>
  <si>
    <t>本</t>
    <phoneticPr fontId="3"/>
  </si>
  <si>
    <t>１　　年</t>
  </si>
  <si>
    <t>２　　年</t>
    <phoneticPr fontId="3"/>
  </si>
  <si>
    <t>３　　年</t>
    <phoneticPr fontId="3"/>
  </si>
  <si>
    <t>４　　年</t>
    <phoneticPr fontId="3"/>
  </si>
  <si>
    <t>副</t>
    <rPh sb="0" eb="1">
      <t>フク</t>
    </rPh>
    <phoneticPr fontId="3"/>
  </si>
  <si>
    <t>主</t>
    <rPh sb="0" eb="1">
      <t>シュ</t>
    </rPh>
    <phoneticPr fontId="3"/>
  </si>
  <si>
    <t>指</t>
    <rPh sb="0" eb="1">
      <t>ユビ</t>
    </rPh>
    <phoneticPr fontId="3"/>
  </si>
  <si>
    <t>栄</t>
    <rPh sb="0" eb="1">
      <t>エイ</t>
    </rPh>
    <phoneticPr fontId="3"/>
  </si>
  <si>
    <t>学館</t>
    <phoneticPr fontId="3"/>
  </si>
  <si>
    <t>技</t>
  </si>
  <si>
    <t>実</t>
  </si>
  <si>
    <t>用警そ
務備の
員員他</t>
    <rPh sb="0" eb="1">
      <t>ヨウム</t>
    </rPh>
    <rPh sb="1" eb="3">
      <t>ケイビイン</t>
    </rPh>
    <rPh sb="4" eb="5">
      <t>ム</t>
    </rPh>
    <rPh sb="5" eb="6">
      <t>ビ</t>
    </rPh>
    <rPh sb="8" eb="9">
      <t>イン</t>
    </rPh>
    <rPh sb="9" eb="10">
      <t>イン</t>
    </rPh>
    <rPh sb="10" eb="11">
      <t>ホカ</t>
    </rPh>
    <phoneticPr fontId="12"/>
  </si>
  <si>
    <t>保</t>
  </si>
  <si>
    <t>生主</t>
    <phoneticPr fontId="3"/>
  </si>
  <si>
    <t>進主</t>
    <phoneticPr fontId="3"/>
  </si>
  <si>
    <t>農　場　長</t>
    <rPh sb="2" eb="3">
      <t>ジョウ</t>
    </rPh>
    <rPh sb="4" eb="5">
      <t>チョウ</t>
    </rPh>
    <phoneticPr fontId="3"/>
  </si>
  <si>
    <t>指</t>
  </si>
  <si>
    <t>休</t>
  </si>
  <si>
    <t>育</t>
  </si>
  <si>
    <t>産</t>
  </si>
  <si>
    <t>育代</t>
    <phoneticPr fontId="3"/>
  </si>
  <si>
    <t>課  程  別</t>
  </si>
  <si>
    <t>校</t>
    <rPh sb="0" eb="1">
      <t>コウ</t>
    </rPh>
    <phoneticPr fontId="3"/>
  </si>
  <si>
    <t>幹</t>
    <phoneticPr fontId="3"/>
  </si>
  <si>
    <t>導</t>
    <phoneticPr fontId="3"/>
  </si>
  <si>
    <t>養</t>
    <rPh sb="0" eb="1">
      <t>ヨウ</t>
    </rPh>
    <phoneticPr fontId="3"/>
  </si>
  <si>
    <t>校事</t>
    <phoneticPr fontId="3"/>
  </si>
  <si>
    <t>術</t>
  </si>
  <si>
    <t>習</t>
  </si>
  <si>
    <t>年</t>
  </si>
  <si>
    <t>健</t>
  </si>
  <si>
    <t>路</t>
  </si>
  <si>
    <t>科</t>
  </si>
  <si>
    <t>導</t>
  </si>
  <si>
    <t>児</t>
  </si>
  <si>
    <t>教</t>
    <rPh sb="0" eb="1">
      <t>キョウ</t>
    </rPh>
    <phoneticPr fontId="3"/>
  </si>
  <si>
    <t>図務</t>
    <phoneticPr fontId="3"/>
  </si>
  <si>
    <t>助</t>
  </si>
  <si>
    <t>主</t>
  </si>
  <si>
    <t>代</t>
  </si>
  <si>
    <t>諭</t>
    <rPh sb="0" eb="1">
      <t>ユ</t>
    </rPh>
    <phoneticPr fontId="3"/>
  </si>
  <si>
    <t>書員</t>
    <phoneticPr fontId="3"/>
  </si>
  <si>
    <t>手</t>
  </si>
  <si>
    <t>任</t>
  </si>
  <si>
    <t>導事</t>
    <phoneticPr fontId="3"/>
  </si>
  <si>
    <t>業</t>
  </si>
  <si>
    <t>替</t>
  </si>
  <si>
    <t>業替</t>
    <phoneticPr fontId="3"/>
  </si>
  <si>
    <t>全</t>
  </si>
  <si>
    <t>道</t>
  </si>
  <si>
    <t>公立計</t>
    <phoneticPr fontId="3"/>
  </si>
  <si>
    <t>私立計</t>
    <phoneticPr fontId="3"/>
  </si>
  <si>
    <t>公立全日制</t>
    <rPh sb="0" eb="1">
      <t>コウ</t>
    </rPh>
    <phoneticPr fontId="3"/>
  </si>
  <si>
    <t>公立定時制</t>
    <phoneticPr fontId="3"/>
  </si>
  <si>
    <t>道 立 計</t>
  </si>
  <si>
    <t xml:space="preserve">  全 日 制</t>
  </si>
  <si>
    <t>普通</t>
  </si>
  <si>
    <t xml:space="preserve">  単    置</t>
    <phoneticPr fontId="3"/>
  </si>
  <si>
    <t>農業</t>
  </si>
  <si>
    <t>道立高等学校</t>
    <rPh sb="0" eb="2">
      <t>ドウリツ</t>
    </rPh>
    <rPh sb="2" eb="4">
      <t>コウトウ</t>
    </rPh>
    <rPh sb="4" eb="6">
      <t>ガッコウ</t>
    </rPh>
    <phoneticPr fontId="3"/>
  </si>
  <si>
    <t>工業</t>
  </si>
  <si>
    <t xml:space="preserve">  全　  定</t>
    <phoneticPr fontId="3"/>
  </si>
  <si>
    <t>商業</t>
  </si>
  <si>
    <t xml:space="preserve">  併　  置</t>
    <phoneticPr fontId="3"/>
  </si>
  <si>
    <t>水産</t>
  </si>
  <si>
    <t>家庭</t>
  </si>
  <si>
    <t xml:space="preserve">  定  　通</t>
    <phoneticPr fontId="3"/>
  </si>
  <si>
    <t>看護</t>
  </si>
  <si>
    <t xml:space="preserve">  併  　置</t>
    <phoneticPr fontId="3"/>
  </si>
  <si>
    <t>福祉</t>
    <rPh sb="0" eb="2">
      <t>フクシ</t>
    </rPh>
    <phoneticPr fontId="3"/>
  </si>
  <si>
    <t>理数</t>
  </si>
  <si>
    <t>外国語</t>
    <rPh sb="0" eb="3">
      <t>ガイコクゴ</t>
    </rPh>
    <phoneticPr fontId="3"/>
  </si>
  <si>
    <t>体育</t>
  </si>
  <si>
    <t>総合</t>
  </si>
  <si>
    <t>全日制</t>
    <phoneticPr fontId="3"/>
  </si>
  <si>
    <t xml:space="preserve">  単    置</t>
    <phoneticPr fontId="3"/>
  </si>
  <si>
    <t xml:space="preserve">  全  　定</t>
    <phoneticPr fontId="3"/>
  </si>
  <si>
    <t xml:space="preserve">  併  　置</t>
    <phoneticPr fontId="3"/>
  </si>
  <si>
    <t>定時制</t>
    <phoneticPr fontId="3"/>
  </si>
  <si>
    <t xml:space="preserve">  全  　定</t>
    <phoneticPr fontId="3"/>
  </si>
  <si>
    <t xml:space="preserve">  併  　置</t>
    <phoneticPr fontId="3"/>
  </si>
  <si>
    <t xml:space="preserve">  定 　 通</t>
    <phoneticPr fontId="3"/>
  </si>
  <si>
    <t xml:space="preserve">  併 　 置</t>
    <phoneticPr fontId="3"/>
  </si>
  <si>
    <t>市町村立計</t>
  </si>
  <si>
    <t xml:space="preserve">  単    置</t>
    <phoneticPr fontId="3"/>
  </si>
  <si>
    <t>市町村立高等学校</t>
    <rPh sb="0" eb="3">
      <t>シチョウソン</t>
    </rPh>
    <rPh sb="3" eb="4">
      <t>リツ</t>
    </rPh>
    <rPh sb="4" eb="6">
      <t>コウトウ</t>
    </rPh>
    <rPh sb="6" eb="8">
      <t>ガッコウ</t>
    </rPh>
    <phoneticPr fontId="4"/>
  </si>
  <si>
    <t>定 時 制</t>
    <rPh sb="0" eb="1">
      <t>サダム</t>
    </rPh>
    <rPh sb="2" eb="3">
      <t>ジ</t>
    </rPh>
    <rPh sb="4" eb="5">
      <t>セイ</t>
    </rPh>
    <phoneticPr fontId="3"/>
  </si>
  <si>
    <t xml:space="preserve">  単    置</t>
    <phoneticPr fontId="3"/>
  </si>
  <si>
    <t xml:space="preserve">  全    定</t>
    <phoneticPr fontId="3"/>
  </si>
  <si>
    <t xml:space="preserve">  併　  置</t>
    <phoneticPr fontId="3"/>
  </si>
  <si>
    <t>総合</t>
    <rPh sb="0" eb="2">
      <t>ソウゴウ</t>
    </rPh>
    <phoneticPr fontId="3"/>
  </si>
  <si>
    <t>全日制</t>
    <phoneticPr fontId="3"/>
  </si>
  <si>
    <t xml:space="preserve">  併    置</t>
    <phoneticPr fontId="3"/>
  </si>
  <si>
    <t xml:space="preserve">  全　  定</t>
    <phoneticPr fontId="3"/>
  </si>
  <si>
    <t>（注）１　学校数・・・全定併置校については全日制、定時制それぞれに計上した。なお、「全道計」欄については実学校数としてある。</t>
    <rPh sb="11" eb="12">
      <t>ゼン</t>
    </rPh>
    <rPh sb="12" eb="13">
      <t>テイ</t>
    </rPh>
    <rPh sb="13" eb="15">
      <t>ヘイチ</t>
    </rPh>
    <rPh sb="15" eb="16">
      <t>コウ</t>
    </rPh>
    <rPh sb="21" eb="24">
      <t>ゼンニチセイ</t>
    </rPh>
    <rPh sb="25" eb="28">
      <t>テイジセイ</t>
    </rPh>
    <rPh sb="33" eb="35">
      <t>ケイジョウ</t>
    </rPh>
    <rPh sb="42" eb="44">
      <t>ゼンドウ</t>
    </rPh>
    <rPh sb="44" eb="45">
      <t>ケイ</t>
    </rPh>
    <rPh sb="46" eb="47">
      <t>ラン</t>
    </rPh>
    <rPh sb="52" eb="53">
      <t>ジツ</t>
    </rPh>
    <rPh sb="53" eb="55">
      <t>ガッコウ</t>
    </rPh>
    <rPh sb="55" eb="56">
      <t>スウ</t>
    </rPh>
    <phoneticPr fontId="3"/>
  </si>
  <si>
    <t>　　　２　専攻科の生徒数は含まない。</t>
    <phoneticPr fontId="3"/>
  </si>
  <si>
    <t>高　　　　　等　　　　　学　　　　　校　　　　　小　　　　　学　　　　　科　　　　　別　　　　　生　　　　　徒　　　　　数</t>
    <phoneticPr fontId="19"/>
  </si>
  <si>
    <t>大   学   科</t>
    <phoneticPr fontId="19"/>
  </si>
  <si>
    <t>小   学   科</t>
    <phoneticPr fontId="19"/>
  </si>
  <si>
    <t>全　　　　　　　　　　　　　　　　　　　日　　　　　　　　　　　　　　　　　　　制</t>
    <phoneticPr fontId="19"/>
  </si>
  <si>
    <t>定　　　　　　　　　　　　　　　　　　　　　　　　時　　　　　　　　　　　　　　　　　　　　　　　　制</t>
    <phoneticPr fontId="19"/>
  </si>
  <si>
    <t>合　　　　　　　計
（全日制＋定時制）</t>
    <phoneticPr fontId="19"/>
  </si>
  <si>
    <t>専　攻　科</t>
  </si>
  <si>
    <t>合　計</t>
    <phoneticPr fontId="19"/>
  </si>
  <si>
    <t>１　 年</t>
    <rPh sb="3" eb="4">
      <t>ネン</t>
    </rPh>
    <phoneticPr fontId="19"/>
  </si>
  <si>
    <t>２ 　年</t>
    <rPh sb="3" eb="4">
      <t>ネン</t>
    </rPh>
    <phoneticPr fontId="19"/>
  </si>
  <si>
    <t>３　 年</t>
    <phoneticPr fontId="19"/>
  </si>
  <si>
    <t>合 　計</t>
    <phoneticPr fontId="19"/>
  </si>
  <si>
    <t>２　 年</t>
    <rPh sb="3" eb="4">
      <t>ネン</t>
    </rPh>
    <phoneticPr fontId="19"/>
  </si>
  <si>
    <t>　３ 　年</t>
    <rPh sb="4" eb="5">
      <t>ネン</t>
    </rPh>
    <phoneticPr fontId="19"/>
  </si>
  <si>
    <t>４ 　年</t>
    <rPh sb="3" eb="4">
      <t>ネン</t>
    </rPh>
    <phoneticPr fontId="19"/>
  </si>
  <si>
    <t>学
校
数</t>
    <phoneticPr fontId="19"/>
  </si>
  <si>
    <t>学
級
数</t>
    <rPh sb="2" eb="3">
      <t>キュウ</t>
    </rPh>
    <phoneticPr fontId="19"/>
  </si>
  <si>
    <t>計</t>
    <phoneticPr fontId="19"/>
  </si>
  <si>
    <t>普通科</t>
  </si>
  <si>
    <t xml:space="preserve">　　　    </t>
    <phoneticPr fontId="19"/>
  </si>
  <si>
    <t>農
業
科</t>
    <rPh sb="2" eb="3">
      <t>ギョウ</t>
    </rPh>
    <rPh sb="4" eb="5">
      <t>カ</t>
    </rPh>
    <phoneticPr fontId="19"/>
  </si>
  <si>
    <t>農業科</t>
  </si>
  <si>
    <t>農業科学科</t>
  </si>
  <si>
    <t>生産科学科</t>
    <rPh sb="0" eb="2">
      <t>セイサン</t>
    </rPh>
    <rPh sb="2" eb="4">
      <t>カガク</t>
    </rPh>
    <rPh sb="4" eb="5">
      <t>カ</t>
    </rPh>
    <phoneticPr fontId="19"/>
  </si>
  <si>
    <t>生産環境科学科</t>
    <rPh sb="0" eb="2">
      <t>セイサン</t>
    </rPh>
    <rPh sb="2" eb="4">
      <t>カンキョウ</t>
    </rPh>
    <rPh sb="4" eb="6">
      <t>カガク</t>
    </rPh>
    <rPh sb="6" eb="7">
      <t>カ</t>
    </rPh>
    <phoneticPr fontId="19"/>
  </si>
  <si>
    <t>地域資源応用科</t>
    <rPh sb="0" eb="2">
      <t>チイキ</t>
    </rPh>
    <rPh sb="2" eb="4">
      <t>シゲン</t>
    </rPh>
    <rPh sb="4" eb="6">
      <t>オウヨウ</t>
    </rPh>
    <rPh sb="6" eb="7">
      <t>カ</t>
    </rPh>
    <phoneticPr fontId="19"/>
  </si>
  <si>
    <t>園芸デザイン科</t>
    <rPh sb="0" eb="2">
      <t>エンゲイ</t>
    </rPh>
    <rPh sb="6" eb="7">
      <t>カ</t>
    </rPh>
    <phoneticPr fontId="19"/>
  </si>
  <si>
    <t>園芸科</t>
  </si>
  <si>
    <t>園芸科学科</t>
  </si>
  <si>
    <t>畜産科学科</t>
    <rPh sb="2" eb="4">
      <t>カガク</t>
    </rPh>
    <phoneticPr fontId="19"/>
  </si>
  <si>
    <t>酪農科学科</t>
    <rPh sb="0" eb="2">
      <t>ラクノウ</t>
    </rPh>
    <rPh sb="2" eb="4">
      <t>カガク</t>
    </rPh>
    <rPh sb="4" eb="5">
      <t>カ</t>
    </rPh>
    <phoneticPr fontId="19"/>
  </si>
  <si>
    <t>酪農経営科</t>
  </si>
  <si>
    <t>農業土木工学科</t>
    <rPh sb="4" eb="6">
      <t>コウガク</t>
    </rPh>
    <phoneticPr fontId="19"/>
  </si>
  <si>
    <t>環境造園科</t>
    <rPh sb="0" eb="2">
      <t>カンキョウ</t>
    </rPh>
    <rPh sb="2" eb="4">
      <t>ゾウエン</t>
    </rPh>
    <rPh sb="4" eb="5">
      <t>カ</t>
    </rPh>
    <phoneticPr fontId="19"/>
  </si>
  <si>
    <t>専　門　教　育　を　主　と　す　る　学　科</t>
    <rPh sb="0" eb="1">
      <t>セン</t>
    </rPh>
    <rPh sb="2" eb="3">
      <t>モン</t>
    </rPh>
    <rPh sb="4" eb="5">
      <t>キョウ</t>
    </rPh>
    <rPh sb="6" eb="7">
      <t>イク</t>
    </rPh>
    <rPh sb="10" eb="11">
      <t>シュ</t>
    </rPh>
    <rPh sb="18" eb="19">
      <t>ガク</t>
    </rPh>
    <rPh sb="20" eb="21">
      <t>カ</t>
    </rPh>
    <phoneticPr fontId="19"/>
  </si>
  <si>
    <t>森林科学科</t>
    <rPh sb="0" eb="2">
      <t>シンリン</t>
    </rPh>
    <rPh sb="2" eb="4">
      <t>カガク</t>
    </rPh>
    <rPh sb="4" eb="5">
      <t>カ</t>
    </rPh>
    <phoneticPr fontId="19"/>
  </si>
  <si>
    <t>食品科学科</t>
  </si>
  <si>
    <t>生活科学科</t>
  </si>
  <si>
    <t>農業・生活科</t>
  </si>
  <si>
    <t>工
業
科</t>
    <rPh sb="2" eb="3">
      <t>ギョウ</t>
    </rPh>
    <rPh sb="4" eb="5">
      <t>カ</t>
    </rPh>
    <phoneticPr fontId="19"/>
  </si>
  <si>
    <t>機械科</t>
  </si>
  <si>
    <t>自動車科</t>
  </si>
  <si>
    <t>電気科</t>
    <rPh sb="0" eb="2">
      <t>デンキ</t>
    </rPh>
    <rPh sb="2" eb="3">
      <t>カ</t>
    </rPh>
    <phoneticPr fontId="19"/>
  </si>
  <si>
    <t>電気システム科</t>
    <rPh sb="0" eb="2">
      <t>デンキ</t>
    </rPh>
    <rPh sb="6" eb="7">
      <t>カ</t>
    </rPh>
    <phoneticPr fontId="19"/>
  </si>
  <si>
    <t>情報技術科</t>
  </si>
  <si>
    <t>建築科</t>
  </si>
  <si>
    <t>建築システム科</t>
  </si>
  <si>
    <t>土木科</t>
  </si>
  <si>
    <t>建設科</t>
  </si>
  <si>
    <t>環境土木科</t>
    <rPh sb="0" eb="2">
      <t>カンキョウ</t>
    </rPh>
    <rPh sb="2" eb="4">
      <t>ドボク</t>
    </rPh>
    <rPh sb="4" eb="5">
      <t>カ</t>
    </rPh>
    <phoneticPr fontId="19"/>
  </si>
  <si>
    <t>建築・土木科</t>
    <rPh sb="0" eb="2">
      <t>ケンチク</t>
    </rPh>
    <rPh sb="3" eb="5">
      <t>ドボク</t>
    </rPh>
    <rPh sb="5" eb="6">
      <t>カ</t>
    </rPh>
    <phoneticPr fontId="12"/>
  </si>
  <si>
    <t>工業化学科</t>
  </si>
  <si>
    <t>環境化学科</t>
  </si>
  <si>
    <t>電子機械科</t>
  </si>
  <si>
    <t>電気・建築科</t>
    <rPh sb="0" eb="2">
      <t>デンキ</t>
    </rPh>
    <rPh sb="3" eb="6">
      <t>ケンチクカ</t>
    </rPh>
    <phoneticPr fontId="19"/>
  </si>
  <si>
    <t>理数工学科</t>
    <rPh sb="2" eb="5">
      <t>コウガクカ</t>
    </rPh>
    <phoneticPr fontId="19"/>
  </si>
  <si>
    <t>商
業
科</t>
    <rPh sb="2" eb="3">
      <t>ギョウ</t>
    </rPh>
    <rPh sb="4" eb="5">
      <t>カ</t>
    </rPh>
    <phoneticPr fontId="19"/>
  </si>
  <si>
    <t>商業科</t>
  </si>
  <si>
    <t>総合ビジネス科</t>
    <rPh sb="0" eb="2">
      <t>ソウゴウ</t>
    </rPh>
    <rPh sb="6" eb="7">
      <t>カ</t>
    </rPh>
    <phoneticPr fontId="3"/>
  </si>
  <si>
    <t>情報処理科</t>
  </si>
  <si>
    <t>情報ビジネス科</t>
  </si>
  <si>
    <t>事務情報科</t>
  </si>
  <si>
    <t>流通経済科</t>
  </si>
  <si>
    <t>流通ビジネス科</t>
  </si>
  <si>
    <t>国際経済科</t>
  </si>
  <si>
    <t>国際流通科</t>
  </si>
  <si>
    <t>国際ビジネス科</t>
  </si>
  <si>
    <t>会計科</t>
  </si>
  <si>
    <t>会計ビジネス科</t>
  </si>
  <si>
    <t>グローバルビジネス科</t>
    <rPh sb="9" eb="10">
      <t>カ</t>
    </rPh>
    <phoneticPr fontId="19"/>
  </si>
  <si>
    <t>(事務科)</t>
  </si>
  <si>
    <t>(経理科)</t>
  </si>
  <si>
    <t>水
産
科</t>
    <rPh sb="2" eb="3">
      <t>サン</t>
    </rPh>
    <rPh sb="4" eb="5">
      <t>カ</t>
    </rPh>
    <phoneticPr fontId="19"/>
  </si>
  <si>
    <t>栽培漁業科</t>
  </si>
  <si>
    <t>海洋技術科</t>
  </si>
  <si>
    <t>海洋漁業科</t>
  </si>
  <si>
    <t>海洋資源科</t>
    <rPh sb="2" eb="4">
      <t>シゲン</t>
    </rPh>
    <phoneticPr fontId="19"/>
  </si>
  <si>
    <t>水産食品科</t>
  </si>
  <si>
    <t>情報通信科</t>
  </si>
  <si>
    <t>品質管理流通科</t>
    <rPh sb="0" eb="2">
      <t>ヒンシツ</t>
    </rPh>
    <rPh sb="2" eb="4">
      <t>カンリ</t>
    </rPh>
    <rPh sb="4" eb="6">
      <t>リュウツウ</t>
    </rPh>
    <rPh sb="6" eb="7">
      <t>カモク</t>
    </rPh>
    <phoneticPr fontId="19"/>
  </si>
  <si>
    <t>家
庭
科</t>
    <phoneticPr fontId="19"/>
  </si>
  <si>
    <t>家政科</t>
  </si>
  <si>
    <t>生活デザイン科</t>
  </si>
  <si>
    <t>生活文化科</t>
    <rPh sb="2" eb="4">
      <t>ブンカ</t>
    </rPh>
    <phoneticPr fontId="19"/>
  </si>
  <si>
    <t>看護科</t>
  </si>
  <si>
    <t>衛生看護科</t>
  </si>
  <si>
    <t>福祉科</t>
    <rPh sb="0" eb="2">
      <t>フクシ</t>
    </rPh>
    <rPh sb="2" eb="3">
      <t>カ</t>
    </rPh>
    <phoneticPr fontId="19"/>
  </si>
  <si>
    <t>理数科</t>
    <phoneticPr fontId="19"/>
  </si>
  <si>
    <t>理数科</t>
  </si>
  <si>
    <t>外国語科</t>
    <rPh sb="0" eb="3">
      <t>ガイコクゴ</t>
    </rPh>
    <rPh sb="3" eb="4">
      <t>カ</t>
    </rPh>
    <phoneticPr fontId="19"/>
  </si>
  <si>
    <t>国際文化科</t>
  </si>
  <si>
    <t>国際教養科</t>
    <rPh sb="2" eb="4">
      <t>キョウヨウ</t>
    </rPh>
    <phoneticPr fontId="19"/>
  </si>
  <si>
    <t>体育科</t>
  </si>
  <si>
    <t>総合学科</t>
  </si>
  <si>
    <t>（注）</t>
    <phoneticPr fontId="19"/>
  </si>
  <si>
    <t>「合計」欄の学校数は実学校数であり、「学科」欄の学校数は当該学科を有する学校数である。</t>
  </si>
  <si>
    <t xml:space="preserve"> </t>
  </si>
  <si>
    <t>（　）は有朋高校の技能連携教育施設における学科である。</t>
    <rPh sb="4" eb="5">
      <t>ア</t>
    </rPh>
    <rPh sb="5" eb="6">
      <t>トモ</t>
    </rPh>
    <rPh sb="6" eb="8">
      <t>コウコウ</t>
    </rPh>
    <rPh sb="9" eb="11">
      <t>ギノウ</t>
    </rPh>
    <rPh sb="11" eb="13">
      <t>レンケイ</t>
    </rPh>
    <rPh sb="13" eb="15">
      <t>キョウイク</t>
    </rPh>
    <rPh sb="15" eb="17">
      <t>シセツ</t>
    </rPh>
    <rPh sb="21" eb="23">
      <t>ガッカ</t>
    </rPh>
    <phoneticPr fontId="19"/>
  </si>
  <si>
    <t>高　　　　等　　　　学　　　　校　　　　　小　　　　　学　　　　　科　　　　　別　　　　　生　　　　　徒　　　　　数</t>
    <phoneticPr fontId="19"/>
  </si>
  <si>
    <t>定　　　　　　　　　　　　　　　　　　　　　時　　　　　　　　　　　　　　　　　　　　　制</t>
    <phoneticPr fontId="19"/>
  </si>
  <si>
    <t>合　　　　　　　計</t>
  </si>
  <si>
    <t>１年</t>
  </si>
  <si>
    <t>２年</t>
  </si>
  <si>
    <t>３年</t>
  </si>
  <si>
    <t>４年</t>
  </si>
  <si>
    <t>（全日制＋定時制）</t>
  </si>
  <si>
    <t>農
業
科</t>
    <phoneticPr fontId="19"/>
  </si>
  <si>
    <t>農業科</t>
    <rPh sb="2" eb="3">
      <t>カ</t>
    </rPh>
    <phoneticPr fontId="16"/>
  </si>
  <si>
    <t>専　門　教　育　を　主　と　　す　る　学　科</t>
    <rPh sb="0" eb="3">
      <t>センモン</t>
    </rPh>
    <rPh sb="4" eb="7">
      <t>キョウイク</t>
    </rPh>
    <rPh sb="10" eb="11">
      <t>シュ</t>
    </rPh>
    <rPh sb="19" eb="22">
      <t>ガッカ</t>
    </rPh>
    <phoneticPr fontId="19"/>
  </si>
  <si>
    <t>生産科学科</t>
    <rPh sb="0" eb="2">
      <t>セイサン</t>
    </rPh>
    <rPh sb="2" eb="5">
      <t>カガクカ</t>
    </rPh>
    <phoneticPr fontId="16"/>
  </si>
  <si>
    <t>地域農業科</t>
    <rPh sb="0" eb="2">
      <t>チイキ</t>
    </rPh>
    <rPh sb="2" eb="5">
      <t>ノウギョウカ</t>
    </rPh>
    <phoneticPr fontId="16"/>
  </si>
  <si>
    <t>アグリビジネス科</t>
    <rPh sb="7" eb="8">
      <t>カ</t>
    </rPh>
    <phoneticPr fontId="16"/>
  </si>
  <si>
    <t>生産技術科</t>
    <rPh sb="0" eb="2">
      <t>セイサン</t>
    </rPh>
    <rPh sb="2" eb="4">
      <t>ギジュツ</t>
    </rPh>
    <rPh sb="4" eb="5">
      <t>カ</t>
    </rPh>
    <phoneticPr fontId="16"/>
  </si>
  <si>
    <t>園芸科</t>
    <rPh sb="2" eb="3">
      <t>カ</t>
    </rPh>
    <phoneticPr fontId="16"/>
  </si>
  <si>
    <t>フードシステム科</t>
    <rPh sb="7" eb="8">
      <t>カ</t>
    </rPh>
    <phoneticPr fontId="16"/>
  </si>
  <si>
    <t>食品ビジネス科</t>
    <rPh sb="6" eb="7">
      <t>カ</t>
    </rPh>
    <phoneticPr fontId="16"/>
  </si>
  <si>
    <t>緑地観光科</t>
    <rPh sb="0" eb="2">
      <t>リョクチ</t>
    </rPh>
    <rPh sb="2" eb="4">
      <t>カンコウ</t>
    </rPh>
    <rPh sb="4" eb="5">
      <t>カ</t>
    </rPh>
    <phoneticPr fontId="16"/>
  </si>
  <si>
    <t>農芸科学科</t>
    <rPh sb="0" eb="2">
      <t>ノウゲイ</t>
    </rPh>
    <rPh sb="2" eb="5">
      <t>カガクカ</t>
    </rPh>
    <phoneticPr fontId="16"/>
  </si>
  <si>
    <t>農業福祉科</t>
    <rPh sb="0" eb="2">
      <t>ノウギョウ</t>
    </rPh>
    <rPh sb="2" eb="5">
      <t>フクシカ</t>
    </rPh>
    <phoneticPr fontId="16"/>
  </si>
  <si>
    <t>情報ｺﾐｭﾆｹｰｼｮﾝ科</t>
  </si>
  <si>
    <t>未来商学科</t>
    <rPh sb="0" eb="2">
      <t>ミライ</t>
    </rPh>
    <rPh sb="2" eb="4">
      <t>ショウガク</t>
    </rPh>
    <rPh sb="4" eb="5">
      <t>カ</t>
    </rPh>
    <phoneticPr fontId="21"/>
  </si>
  <si>
    <t>家庭科</t>
    <phoneticPr fontId="19"/>
  </si>
  <si>
    <t>食物調理科</t>
    <rPh sb="0" eb="2">
      <t>ショクモツ</t>
    </rPh>
    <rPh sb="2" eb="4">
      <t>チョウリ</t>
    </rPh>
    <rPh sb="4" eb="5">
      <t>カ</t>
    </rPh>
    <phoneticPr fontId="21"/>
  </si>
  <si>
    <t>工芸科</t>
    <rPh sb="0" eb="3">
      <t>コウゲイカ</t>
    </rPh>
    <phoneticPr fontId="19"/>
  </si>
  <si>
    <t>工芸科</t>
    <rPh sb="0" eb="3">
      <t>コウゲイカ</t>
    </rPh>
    <phoneticPr fontId="21"/>
  </si>
  <si>
    <t>総合学科</t>
    <rPh sb="0" eb="2">
      <t>ソウゴウ</t>
    </rPh>
    <rPh sb="2" eb="3">
      <t>ガク</t>
    </rPh>
    <rPh sb="3" eb="4">
      <t>カ</t>
    </rPh>
    <phoneticPr fontId="19"/>
  </si>
  <si>
    <t>（注）「合計」欄の学校数は実学校数であり、「学科」欄の学校数は当該学科を有する学校数である。</t>
    <phoneticPr fontId="19"/>
  </si>
  <si>
    <t>アグリクリエイト科</t>
    <rPh sb="8" eb="9">
      <t>カ</t>
    </rPh>
    <phoneticPr fontId="19"/>
  </si>
  <si>
    <t>工業科</t>
    <rPh sb="0" eb="3">
      <t>コウギョウカ</t>
    </rPh>
    <phoneticPr fontId="19"/>
  </si>
  <si>
    <t>計</t>
    <phoneticPr fontId="19"/>
  </si>
  <si>
    <t>専　門　教　育　を　主　と　　す　る　学　科</t>
    <phoneticPr fontId="19"/>
  </si>
  <si>
    <t>機械システム科</t>
    <rPh sb="0" eb="2">
      <t>キカイ</t>
    </rPh>
    <phoneticPr fontId="19"/>
  </si>
  <si>
    <t>家庭科</t>
    <rPh sb="0" eb="2">
      <t>カテイ</t>
    </rPh>
    <rPh sb="2" eb="3">
      <t>カ</t>
    </rPh>
    <phoneticPr fontId="19"/>
  </si>
  <si>
    <t>食物科</t>
  </si>
  <si>
    <t>製菓衛生師科</t>
    <phoneticPr fontId="12"/>
  </si>
  <si>
    <t>調理科</t>
  </si>
  <si>
    <t>食物健康科</t>
    <rPh sb="0" eb="2">
      <t>ショクモツ</t>
    </rPh>
    <rPh sb="2" eb="4">
      <t>ケンコウ</t>
    </rPh>
    <rPh sb="4" eb="5">
      <t>カ</t>
    </rPh>
    <phoneticPr fontId="19"/>
  </si>
  <si>
    <t>福祉科</t>
  </si>
  <si>
    <t>外国語科</t>
  </si>
  <si>
    <t>英語科</t>
  </si>
  <si>
    <t>美術科</t>
    <rPh sb="0" eb="3">
      <t>ビジュツカ</t>
    </rPh>
    <phoneticPr fontId="19"/>
  </si>
  <si>
    <t>音楽科</t>
    <rPh sb="0" eb="3">
      <t>オンガクカ</t>
    </rPh>
    <phoneticPr fontId="19"/>
  </si>
  <si>
    <t>音楽科</t>
    <phoneticPr fontId="19"/>
  </si>
  <si>
    <t>国際科</t>
    <rPh sb="0" eb="2">
      <t>コクサイ</t>
    </rPh>
    <rPh sb="2" eb="3">
      <t>カ</t>
    </rPh>
    <phoneticPr fontId="19"/>
  </si>
  <si>
    <t>ユニバーサル科</t>
    <rPh sb="6" eb="7">
      <t>カ</t>
    </rPh>
    <phoneticPr fontId="19"/>
  </si>
  <si>
    <t>（注）「合計」欄の学校数は実学校数であり、「学科」欄の学校数は当該学科を有する学校数である。</t>
    <phoneticPr fontId="19"/>
  </si>
  <si>
    <t>へ　　　き　　　地　　　指　　　定　　　学　　　校　　　数（公立）</t>
    <rPh sb="30" eb="32">
      <t>コウリツ</t>
    </rPh>
    <phoneticPr fontId="11"/>
  </si>
  <si>
    <t>区分</t>
    <rPh sb="0" eb="2">
      <t>クブン</t>
    </rPh>
    <phoneticPr fontId="11"/>
  </si>
  <si>
    <t>小学校</t>
    <rPh sb="1" eb="3">
      <t>ガッコウ</t>
    </rPh>
    <phoneticPr fontId="11"/>
  </si>
  <si>
    <t>中学校</t>
    <rPh sb="0" eb="1">
      <t>チュウ</t>
    </rPh>
    <rPh sb="1" eb="3">
      <t>ガッコウ</t>
    </rPh>
    <phoneticPr fontId="11"/>
  </si>
  <si>
    <t>町村・市</t>
    <rPh sb="0" eb="2">
      <t>チョウソン</t>
    </rPh>
    <rPh sb="3" eb="4">
      <t>シ</t>
    </rPh>
    <phoneticPr fontId="11"/>
  </si>
  <si>
    <t>特別地</t>
  </si>
  <si>
    <t>準へき地</t>
  </si>
  <si>
    <t>１級地</t>
  </si>
  <si>
    <t>２級地</t>
  </si>
  <si>
    <t>３級地</t>
  </si>
  <si>
    <t>４級地</t>
  </si>
  <si>
    <t>５級地</t>
  </si>
  <si>
    <t>町村計</t>
    <phoneticPr fontId="12"/>
  </si>
  <si>
    <t>石狩</t>
    <rPh sb="0" eb="2">
      <t>イシカリ</t>
    </rPh>
    <phoneticPr fontId="12"/>
  </si>
  <si>
    <t>後志</t>
    <phoneticPr fontId="12"/>
  </si>
  <si>
    <t>胆振</t>
    <phoneticPr fontId="12"/>
  </si>
  <si>
    <t>日高</t>
    <phoneticPr fontId="12"/>
  </si>
  <si>
    <t>渡島</t>
    <rPh sb="0" eb="2">
      <t>オシマ</t>
    </rPh>
    <phoneticPr fontId="12"/>
  </si>
  <si>
    <t>檜山</t>
    <rPh sb="0" eb="2">
      <t>ヒヤマ</t>
    </rPh>
    <phoneticPr fontId="12"/>
  </si>
  <si>
    <t>上川</t>
    <rPh sb="0" eb="2">
      <t>カミカワ</t>
    </rPh>
    <phoneticPr fontId="12"/>
  </si>
  <si>
    <t>留萌</t>
    <rPh sb="0" eb="2">
      <t>ルモイ</t>
    </rPh>
    <phoneticPr fontId="12"/>
  </si>
  <si>
    <t>宗谷</t>
    <rPh sb="0" eb="2">
      <t>ソウヤ</t>
    </rPh>
    <phoneticPr fontId="12"/>
  </si>
  <si>
    <t>オホーツク</t>
    <phoneticPr fontId="12"/>
  </si>
  <si>
    <t>十勝</t>
  </si>
  <si>
    <t>釧路</t>
  </si>
  <si>
    <t>根室</t>
  </si>
  <si>
    <t>市計</t>
    <phoneticPr fontId="12"/>
  </si>
  <si>
    <t>空　知</t>
    <rPh sb="0" eb="3">
      <t>ソラチ</t>
    </rPh>
    <phoneticPr fontId="11"/>
  </si>
  <si>
    <t>夕張市</t>
  </si>
  <si>
    <t>岩見沢市</t>
  </si>
  <si>
    <t>歌志内市</t>
    <rPh sb="0" eb="4">
      <t>ウタシナイシ</t>
    </rPh>
    <phoneticPr fontId="4"/>
  </si>
  <si>
    <t>深川市</t>
  </si>
  <si>
    <t>石 狩</t>
    <rPh sb="0" eb="1">
      <t>イシ</t>
    </rPh>
    <rPh sb="2" eb="3">
      <t>カリ</t>
    </rPh>
    <phoneticPr fontId="12"/>
  </si>
  <si>
    <t>江別市</t>
  </si>
  <si>
    <t>千歳市</t>
  </si>
  <si>
    <t>石狩市</t>
  </si>
  <si>
    <t>胆　振</t>
    <rPh sb="0" eb="3">
      <t>イブリ</t>
    </rPh>
    <phoneticPr fontId="11"/>
  </si>
  <si>
    <t>室蘭市</t>
  </si>
  <si>
    <t>伊達市</t>
  </si>
  <si>
    <t>函館市</t>
  </si>
  <si>
    <t>上　　川</t>
    <rPh sb="0" eb="4">
      <t>カミカワ</t>
    </rPh>
    <phoneticPr fontId="11"/>
  </si>
  <si>
    <t>旭川市</t>
  </si>
  <si>
    <t>士別市</t>
  </si>
  <si>
    <t>名寄市</t>
  </si>
  <si>
    <t>富良野市</t>
  </si>
  <si>
    <t>留萌</t>
  </si>
  <si>
    <t>留萌市</t>
  </si>
  <si>
    <t>宗谷</t>
  </si>
  <si>
    <t>稚内市</t>
  </si>
  <si>
    <t>オ ホ ｜ ツ ク</t>
    <phoneticPr fontId="12"/>
  </si>
  <si>
    <t>北見市</t>
  </si>
  <si>
    <t>網走市</t>
  </si>
  <si>
    <t>紋別市</t>
  </si>
  <si>
    <t>帯広市</t>
  </si>
  <si>
    <t>釧路市</t>
  </si>
  <si>
    <t>根室市</t>
  </si>
  <si>
    <t>義務教育学校</t>
    <rPh sb="0" eb="2">
      <t>ギム</t>
    </rPh>
    <rPh sb="2" eb="4">
      <t>キョウイク</t>
    </rPh>
    <rPh sb="4" eb="6">
      <t>ガッコウ</t>
    </rPh>
    <phoneticPr fontId="11"/>
  </si>
  <si>
    <t>公立</t>
    <rPh sb="0" eb="1">
      <t>コウ</t>
    </rPh>
    <rPh sb="1" eb="2">
      <t>リツ</t>
    </rPh>
    <phoneticPr fontId="3"/>
  </si>
  <si>
    <t>司</t>
    <rPh sb="0" eb="1">
      <t>シ</t>
    </rPh>
    <phoneticPr fontId="4"/>
  </si>
  <si>
    <t>書</t>
    <rPh sb="0" eb="1">
      <t>ショ</t>
    </rPh>
    <phoneticPr fontId="4"/>
  </si>
  <si>
    <t>教</t>
    <rPh sb="0" eb="1">
      <t>キョウ</t>
    </rPh>
    <phoneticPr fontId="4"/>
  </si>
  <si>
    <t>諭</t>
    <rPh sb="0" eb="1">
      <t>ユ</t>
    </rPh>
    <phoneticPr fontId="4"/>
  </si>
  <si>
    <t>機関科</t>
    <phoneticPr fontId="4"/>
  </si>
  <si>
    <t>工学科</t>
    <rPh sb="0" eb="2">
      <t>コウガク</t>
    </rPh>
    <rPh sb="2" eb="3">
      <t>カ</t>
    </rPh>
    <phoneticPr fontId="19"/>
  </si>
  <si>
    <t>区　　　　分</t>
    <phoneticPr fontId="11"/>
  </si>
  <si>
    <t>導</t>
    <phoneticPr fontId="11"/>
  </si>
  <si>
    <t>全道計</t>
    <phoneticPr fontId="11"/>
  </si>
  <si>
    <t>国立計</t>
    <phoneticPr fontId="11"/>
  </si>
  <si>
    <t>私立計</t>
    <phoneticPr fontId="11"/>
  </si>
  <si>
    <t>(参考)過去５か年間の推移</t>
    <phoneticPr fontId="11"/>
  </si>
  <si>
    <t>本　　　　　務　　　　　教　　　　　員　　　　　数</t>
    <phoneticPr fontId="11"/>
  </si>
  <si>
    <t>本　務　職　員　数</t>
    <phoneticPr fontId="11"/>
  </si>
  <si>
    <t>修　了　者　数</t>
    <phoneticPr fontId="11"/>
  </si>
  <si>
    <t>公立計</t>
    <phoneticPr fontId="11"/>
  </si>
  <si>
    <t>本務職員数</t>
    <phoneticPr fontId="11"/>
  </si>
  <si>
    <t>区　　　　分</t>
    <phoneticPr fontId="11"/>
  </si>
  <si>
    <t>公立計</t>
    <phoneticPr fontId="11"/>
  </si>
  <si>
    <t>平成28年度</t>
    <rPh sb="0" eb="1">
      <t>ヘイセイ</t>
    </rPh>
    <rPh sb="4" eb="5">
      <t>ネン</t>
    </rPh>
    <rPh sb="5" eb="6">
      <t>ド</t>
    </rPh>
    <phoneticPr fontId="4"/>
  </si>
  <si>
    <t>（注）美唄市、芦別市、赤平市、三笠市、滝川市、砂川市、札幌市、恵庭市、北広島市、小樽市、苫小牧市、登別市、北斗市の１３市はへき地を有しない。</t>
    <rPh sb="3" eb="6">
      <t>ビバイシ</t>
    </rPh>
    <rPh sb="7" eb="9">
      <t>アシベツ</t>
    </rPh>
    <rPh sb="9" eb="10">
      <t>シ</t>
    </rPh>
    <rPh sb="27" eb="30">
      <t>サッポロシ</t>
    </rPh>
    <rPh sb="31" eb="33">
      <t>エニワ</t>
    </rPh>
    <rPh sb="33" eb="34">
      <t>シ</t>
    </rPh>
    <rPh sb="44" eb="47">
      <t>トマコマイ</t>
    </rPh>
    <rPh sb="47" eb="48">
      <t>シ</t>
    </rPh>
    <rPh sb="53" eb="56">
      <t>ホクトシ</t>
    </rPh>
    <phoneticPr fontId="12"/>
  </si>
  <si>
    <t>特別地</t>
    <phoneticPr fontId="4"/>
  </si>
  <si>
    <t>1,000 ～</t>
    <phoneticPr fontId="4"/>
  </si>
  <si>
    <t>1,100 ～</t>
    <phoneticPr fontId="4"/>
  </si>
  <si>
    <t>1,200 ～</t>
    <phoneticPr fontId="4"/>
  </si>
  <si>
    <t>1,300 ～</t>
    <phoneticPr fontId="4"/>
  </si>
  <si>
    <t xml:space="preserve">  900 ～</t>
    <phoneticPr fontId="4"/>
  </si>
  <si>
    <t xml:space="preserve">  800 ～</t>
    <phoneticPr fontId="11"/>
  </si>
  <si>
    <t xml:space="preserve">  700 ～</t>
    <phoneticPr fontId="4"/>
  </si>
  <si>
    <t xml:space="preserve">  600 ～</t>
    <phoneticPr fontId="4"/>
  </si>
  <si>
    <t xml:space="preserve"> 999</t>
    <phoneticPr fontId="4"/>
  </si>
  <si>
    <t xml:space="preserve"> 1,099</t>
    <phoneticPr fontId="4"/>
  </si>
  <si>
    <t xml:space="preserve"> 1,199</t>
    <phoneticPr fontId="4"/>
  </si>
  <si>
    <t xml:space="preserve"> 1,299</t>
    <phoneticPr fontId="4"/>
  </si>
  <si>
    <t xml:space="preserve"> 1,399</t>
    <phoneticPr fontId="4"/>
  </si>
  <si>
    <t>合　　　　　　　計</t>
    <rPh sb="0" eb="1">
      <t>ゴウ</t>
    </rPh>
    <rPh sb="8" eb="9">
      <t>ケイ</t>
    </rPh>
    <phoneticPr fontId="11"/>
  </si>
  <si>
    <t>1,400 ～</t>
    <phoneticPr fontId="4"/>
  </si>
  <si>
    <t xml:space="preserve"> 1,499</t>
    <phoneticPr fontId="4"/>
  </si>
  <si>
    <t>500 ～</t>
    <phoneticPr fontId="4"/>
  </si>
  <si>
    <t>主幹保育
教諭</t>
    <rPh sb="0" eb="1">
      <t>シュ</t>
    </rPh>
    <rPh sb="1" eb="2">
      <t>カン</t>
    </rPh>
    <rPh sb="2" eb="4">
      <t>ホイク</t>
    </rPh>
    <rPh sb="5" eb="7">
      <t>キョウユ</t>
    </rPh>
    <phoneticPr fontId="11"/>
  </si>
  <si>
    <t>指導保育
教諭</t>
    <rPh sb="0" eb="2">
      <t>シドウ</t>
    </rPh>
    <rPh sb="2" eb="4">
      <t>ホイク</t>
    </rPh>
    <rPh sb="5" eb="7">
      <t>キョウユ</t>
    </rPh>
    <phoneticPr fontId="11"/>
  </si>
  <si>
    <t>機械電気システム科</t>
    <rPh sb="0" eb="2">
      <t>キカイ</t>
    </rPh>
    <rPh sb="2" eb="4">
      <t>デンキ</t>
    </rPh>
    <rPh sb="8" eb="9">
      <t>カ</t>
    </rPh>
    <phoneticPr fontId="4"/>
  </si>
  <si>
    <t>流通マネジメント科</t>
    <rPh sb="0" eb="2">
      <t>リュウツウ</t>
    </rPh>
    <rPh sb="8" eb="9">
      <t>カ</t>
    </rPh>
    <phoneticPr fontId="4"/>
  </si>
  <si>
    <t>情報マネジメント科</t>
    <rPh sb="0" eb="2">
      <t>ジョウホウ</t>
    </rPh>
    <rPh sb="8" eb="9">
      <t>カ</t>
    </rPh>
    <phoneticPr fontId="4"/>
  </si>
  <si>
    <t>情報マネジメント科</t>
    <rPh sb="0" eb="2">
      <t>ジョウホウ</t>
    </rPh>
    <rPh sb="8" eb="9">
      <t>カ</t>
    </rPh>
    <phoneticPr fontId="4"/>
  </si>
  <si>
    <t>(31)</t>
    <phoneticPr fontId="4"/>
  </si>
  <si>
    <t>(1)</t>
    <phoneticPr fontId="4"/>
  </si>
  <si>
    <t>(協力校32校)</t>
    <rPh sb="1" eb="3">
      <t>キョウリョク</t>
    </rPh>
    <rPh sb="3" eb="4">
      <t>コウ</t>
    </rPh>
    <rPh sb="6" eb="7">
      <t>コウ</t>
    </rPh>
    <phoneticPr fontId="4"/>
  </si>
  <si>
    <t>(6)</t>
    <phoneticPr fontId="4"/>
  </si>
  <si>
    <t>(2)</t>
    <phoneticPr fontId="4"/>
  </si>
  <si>
    <t>短期大学</t>
    <rPh sb="0" eb="2">
      <t>タンキ</t>
    </rPh>
    <rPh sb="2" eb="4">
      <t>ダイガク</t>
    </rPh>
    <phoneticPr fontId="4"/>
  </si>
  <si>
    <t>公立</t>
    <rPh sb="0" eb="2">
      <t>コウリツ</t>
    </rPh>
    <phoneticPr fontId="3"/>
  </si>
  <si>
    <t>平成26年度</t>
    <rPh sb="0" eb="1">
      <t>ヘイセイ</t>
    </rPh>
    <rPh sb="4" eb="5">
      <t>ネン</t>
    </rPh>
    <rPh sb="5" eb="6">
      <t>ド</t>
    </rPh>
    <phoneticPr fontId="4"/>
  </si>
  <si>
    <t>(参考)過去3か年間の推移</t>
    <rPh sb="4" eb="6">
      <t>カコ</t>
    </rPh>
    <rPh sb="8" eb="10">
      <t>ネンカン</t>
    </rPh>
    <rPh sb="11" eb="13">
      <t>スイイ</t>
    </rPh>
    <phoneticPr fontId="11"/>
  </si>
  <si>
    <t>機関工学科</t>
    <rPh sb="2" eb="5">
      <t>コウガクカ</t>
    </rPh>
    <phoneticPr fontId="4"/>
  </si>
  <si>
    <t>R元.5.1</t>
    <rPh sb="1" eb="2">
      <t>ゲン</t>
    </rPh>
    <phoneticPr fontId="4"/>
  </si>
  <si>
    <t>１　道立高等学校　　R元.5.1</t>
    <rPh sb="11" eb="12">
      <t>ゲン</t>
    </rPh>
    <phoneticPr fontId="19"/>
  </si>
  <si>
    <t>２　市町村立高等学校　　R元.5.1</t>
    <rPh sb="13" eb="14">
      <t>ゲン</t>
    </rPh>
    <phoneticPr fontId="19"/>
  </si>
  <si>
    <t>３　私立高等学校　　R元.5.1</t>
    <rPh sb="11" eb="12">
      <t>ゲン</t>
    </rPh>
    <phoneticPr fontId="19"/>
  </si>
  <si>
    <t>（注）　修了者数（平成31(2019年)年３月）は、令和元年(2019年)５月１日現在設置されている幼稚園分を計上した。</t>
    <rPh sb="4" eb="7">
      <t>シュウリョウシャ</t>
    </rPh>
    <rPh sb="7" eb="8">
      <t>スウ</t>
    </rPh>
    <rPh sb="9" eb="11">
      <t>ヘイセイ</t>
    </rPh>
    <rPh sb="18" eb="19">
      <t>ネン</t>
    </rPh>
    <rPh sb="20" eb="21">
      <t>ネン</t>
    </rPh>
    <rPh sb="22" eb="23">
      <t>ガツ</t>
    </rPh>
    <rPh sb="26" eb="28">
      <t>レイワ</t>
    </rPh>
    <rPh sb="28" eb="29">
      <t>ガン</t>
    </rPh>
    <rPh sb="29" eb="30">
      <t>ネン</t>
    </rPh>
    <rPh sb="35" eb="36">
      <t>ネン</t>
    </rPh>
    <rPh sb="38" eb="39">
      <t>ガツ</t>
    </rPh>
    <rPh sb="40" eb="41">
      <t>ニチ</t>
    </rPh>
    <rPh sb="41" eb="43">
      <t>ゲンザイ</t>
    </rPh>
    <rPh sb="43" eb="45">
      <t>セッチ</t>
    </rPh>
    <rPh sb="50" eb="53">
      <t>ヨウチエン</t>
    </rPh>
    <rPh sb="53" eb="54">
      <t>ブン</t>
    </rPh>
    <rPh sb="55" eb="57">
      <t>ケイジョウ</t>
    </rPh>
    <phoneticPr fontId="3"/>
  </si>
  <si>
    <t>（2014年度）</t>
    <rPh sb="5" eb="7">
      <t>ネンド</t>
    </rPh>
    <phoneticPr fontId="4"/>
  </si>
  <si>
    <t>27</t>
    <phoneticPr fontId="4"/>
  </si>
  <si>
    <t>（2015）</t>
    <phoneticPr fontId="4"/>
  </si>
  <si>
    <t>（2016）</t>
    <phoneticPr fontId="4"/>
  </si>
  <si>
    <t>（2017）</t>
    <phoneticPr fontId="4"/>
  </si>
  <si>
    <t>（2018）</t>
    <phoneticPr fontId="4"/>
  </si>
  <si>
    <t>（平成31年(2019年)３月）</t>
    <rPh sb="1" eb="3">
      <t>ヘイセイ</t>
    </rPh>
    <rPh sb="5" eb="6">
      <t>ネン</t>
    </rPh>
    <rPh sb="11" eb="12">
      <t>ネン</t>
    </rPh>
    <rPh sb="14" eb="15">
      <t>ガツ</t>
    </rPh>
    <phoneticPr fontId="11"/>
  </si>
  <si>
    <t>（2016年度）</t>
    <rPh sb="5" eb="7">
      <t>ネンド</t>
    </rPh>
    <phoneticPr fontId="4"/>
  </si>
  <si>
    <t>平成26年度
(2014年度)</t>
    <rPh sb="0" eb="1">
      <t>ヘイセイ</t>
    </rPh>
    <rPh sb="4" eb="5">
      <t>ネン</t>
    </rPh>
    <rPh sb="5" eb="6">
      <t>ド</t>
    </rPh>
    <rPh sb="12" eb="14">
      <t>ネンド</t>
    </rPh>
    <phoneticPr fontId="4"/>
  </si>
  <si>
    <t>27
(2015)</t>
    <phoneticPr fontId="4"/>
  </si>
  <si>
    <t>28
(2016)</t>
    <phoneticPr fontId="4"/>
  </si>
  <si>
    <t>29
(2017)</t>
    <phoneticPr fontId="4"/>
  </si>
  <si>
    <t>30
(2018)</t>
    <phoneticPr fontId="4"/>
  </si>
  <si>
    <t>へ き 地 指 定 学 校 の 児 童・生 徒・本 務 教 員 数（公立）</t>
    <rPh sb="34" eb="36">
      <t>コウリツ</t>
    </rPh>
    <phoneticPr fontId="3"/>
  </si>
  <si>
    <t>区分</t>
  </si>
  <si>
    <t>小学校</t>
    <rPh sb="0" eb="3">
      <t>ショウガッコウ</t>
    </rPh>
    <phoneticPr fontId="3"/>
  </si>
  <si>
    <t>児                     童                     数</t>
  </si>
  <si>
    <t>本務教員数</t>
    <rPh sb="3" eb="4">
      <t>イン</t>
    </rPh>
    <phoneticPr fontId="3"/>
  </si>
  <si>
    <t>管内</t>
  </si>
  <si>
    <t>合 計</t>
  </si>
  <si>
    <t>空 知</t>
  </si>
  <si>
    <t>石 狩</t>
  </si>
  <si>
    <t>後 志</t>
  </si>
  <si>
    <t>胆 振</t>
  </si>
  <si>
    <t>日 高</t>
  </si>
  <si>
    <t>渡 島</t>
  </si>
  <si>
    <t>檜 山</t>
  </si>
  <si>
    <t>上 川</t>
  </si>
  <si>
    <t>留 萌</t>
  </si>
  <si>
    <t>宗 谷</t>
  </si>
  <si>
    <t>十 勝</t>
  </si>
  <si>
    <t>釧 路</t>
  </si>
  <si>
    <t>根 室</t>
  </si>
  <si>
    <t>中学校</t>
    <rPh sb="0" eb="3">
      <t>チュウガッコウ</t>
    </rPh>
    <phoneticPr fontId="3"/>
  </si>
  <si>
    <t>生                     徒                     数</t>
    <rPh sb="0" eb="1">
      <t>セイ</t>
    </rPh>
    <rPh sb="22" eb="23">
      <t>ト</t>
    </rPh>
    <phoneticPr fontId="12"/>
  </si>
  <si>
    <t>児　　　　童　　　　・　　　　生　　　　　徒          数</t>
    <rPh sb="15" eb="16">
      <t>ショウ</t>
    </rPh>
    <rPh sb="21" eb="22">
      <t>ト</t>
    </rPh>
    <phoneticPr fontId="12"/>
  </si>
  <si>
    <t>特 別 支 援 学 級 の 障 害 別 児 童・生 徒 数 (公立)</t>
    <rPh sb="0" eb="1">
      <t>トク</t>
    </rPh>
    <rPh sb="2" eb="3">
      <t>ベツ</t>
    </rPh>
    <rPh sb="4" eb="5">
      <t>ササ</t>
    </rPh>
    <rPh sb="6" eb="7">
      <t>エン</t>
    </rPh>
    <rPh sb="31" eb="33">
      <t>コウリツ</t>
    </rPh>
    <phoneticPr fontId="3"/>
  </si>
  <si>
    <t>中学校</t>
    <phoneticPr fontId="3"/>
  </si>
  <si>
    <t>障害種別</t>
    <rPh sb="2" eb="4">
      <t>シュベツ</t>
    </rPh>
    <phoneticPr fontId="3"/>
  </si>
  <si>
    <t>学級数</t>
  </si>
  <si>
    <t>５年</t>
  </si>
  <si>
    <t>６年</t>
  </si>
  <si>
    <t>７年</t>
    <rPh sb="1" eb="2">
      <t>ネン</t>
    </rPh>
    <phoneticPr fontId="12"/>
  </si>
  <si>
    <t>８年</t>
    <rPh sb="1" eb="2">
      <t>ネン</t>
    </rPh>
    <phoneticPr fontId="12"/>
  </si>
  <si>
    <t>９年</t>
    <rPh sb="1" eb="2">
      <t>ネン</t>
    </rPh>
    <phoneticPr fontId="12"/>
  </si>
  <si>
    <t>計</t>
    <rPh sb="0" eb="1">
      <t>ケイ</t>
    </rPh>
    <phoneticPr fontId="12"/>
  </si>
  <si>
    <t>合計</t>
    <phoneticPr fontId="3"/>
  </si>
  <si>
    <t>知的障害</t>
  </si>
  <si>
    <t>肢体不自由</t>
  </si>
  <si>
    <t>病弱・身体虚弱</t>
    <phoneticPr fontId="3"/>
  </si>
  <si>
    <t>弱視</t>
    <rPh sb="0" eb="1">
      <t>ヨワ</t>
    </rPh>
    <phoneticPr fontId="3"/>
  </si>
  <si>
    <t>難聴</t>
    <phoneticPr fontId="3"/>
  </si>
  <si>
    <t>言語障害</t>
    <phoneticPr fontId="3"/>
  </si>
  <si>
    <t>自閉症・情緒障害</t>
    <rPh sb="0" eb="3">
      <t>ジヘイショウ</t>
    </rPh>
    <phoneticPr fontId="3"/>
  </si>
  <si>
    <t>外国人児童・生徒数</t>
    <rPh sb="0" eb="3">
      <t>ガイコクジン</t>
    </rPh>
    <rPh sb="3" eb="5">
      <t>ジドウ</t>
    </rPh>
    <rPh sb="6" eb="9">
      <t>セイトスウ</t>
    </rPh>
    <phoneticPr fontId="3"/>
  </si>
  <si>
    <t>学校種別</t>
    <rPh sb="2" eb="4">
      <t>シュベツ</t>
    </rPh>
    <phoneticPr fontId="3"/>
  </si>
  <si>
    <t>義務教育
学校</t>
    <rPh sb="0" eb="2">
      <t>ギム</t>
    </rPh>
    <rPh sb="2" eb="4">
      <t>キョウイク</t>
    </rPh>
    <rPh sb="5" eb="7">
      <t>ガッコウ</t>
    </rPh>
    <phoneticPr fontId="12"/>
  </si>
  <si>
    <t>設置者</t>
  </si>
  <si>
    <t>公立</t>
  </si>
  <si>
    <t>国立</t>
  </si>
  <si>
    <t>私立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</si>
</sst>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;&quot;▲&quot;#,##0;&quot;-&quot;"/>
    <numFmt numFmtId="177" formatCode="[$-411]ge\.m\.d;@"/>
  </numFmts>
  <fonts count="29" x14ac:knownFonts="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b/>
      <sz val="24"/>
      <name val="ＭＳ ゴシック"/>
      <family val="3"/>
      <charset val="128"/>
    </font>
    <font>
      <sz val="24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8"/>
      <name val="ＭＳ 明朝"/>
      <family val="1"/>
      <charset val="128"/>
    </font>
    <font>
      <sz val="12"/>
      <name val="ＭＳ ゴシック"/>
      <family val="3"/>
      <charset val="128"/>
    </font>
    <font>
      <u/>
      <sz val="10.5"/>
      <color indexed="36"/>
      <name val="ＭＳ 明朝"/>
      <family val="1"/>
      <charset val="128"/>
    </font>
    <font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明朝"/>
      <family val="1"/>
      <charset val="128"/>
    </font>
    <font>
      <sz val="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double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 diagonalDown="1">
      <left style="double">
        <color indexed="8"/>
      </left>
      <right style="thin">
        <color indexed="8"/>
      </right>
      <top style="thin">
        <color indexed="8"/>
      </top>
      <bottom/>
      <diagonal style="thin">
        <color indexed="8"/>
      </diagonal>
    </border>
    <border diagonalDown="1">
      <left style="double">
        <color indexed="8"/>
      </left>
      <right style="thin">
        <color indexed="8"/>
      </right>
      <top/>
      <bottom/>
      <diagonal style="thin">
        <color indexed="8"/>
      </diagonal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 diagonalDown="1">
      <left style="double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indexed="8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theme="1"/>
      </right>
      <top style="double">
        <color indexed="8"/>
      </top>
      <bottom/>
      <diagonal/>
    </border>
    <border>
      <left/>
      <right style="thin">
        <color theme="1"/>
      </right>
      <top/>
      <bottom style="double">
        <color indexed="8"/>
      </bottom>
      <diagonal/>
    </border>
    <border>
      <left style="thin">
        <color theme="1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theme="1"/>
      </top>
      <bottom style="thin">
        <color theme="1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thin">
        <color theme="1"/>
      </right>
      <top/>
      <bottom style="thin">
        <color indexed="8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20">
    <xf numFmtId="1" fontId="0" fillId="0" borderId="0"/>
    <xf numFmtId="41" fontId="5" fillId="2" borderId="1" applyNumberFormat="0" applyFont="0" applyBorder="0" applyAlignment="0" applyProtection="0">
      <alignment vertical="center" shrinkToFit="1"/>
    </xf>
    <xf numFmtId="38" fontId="1" fillId="0" borderId="0" applyFont="0" applyFill="0" applyBorder="0" applyAlignment="0" applyProtection="0"/>
    <xf numFmtId="0" fontId="2" fillId="0" borderId="0"/>
    <xf numFmtId="0" fontId="13" fillId="0" borderId="0"/>
    <xf numFmtId="37" fontId="10" fillId="0" borderId="0"/>
    <xf numFmtId="37" fontId="1" fillId="0" borderId="0"/>
    <xf numFmtId="38" fontId="1" fillId="0" borderId="0" applyFont="0" applyFill="0" applyBorder="0" applyAlignment="0" applyProtection="0"/>
    <xf numFmtId="37" fontId="2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1" fontId="2" fillId="0" borderId="0"/>
    <xf numFmtId="0" fontId="2" fillId="0" borderId="0"/>
    <xf numFmtId="0" fontId="2" fillId="0" borderId="0"/>
    <xf numFmtId="0" fontId="1" fillId="0" borderId="0"/>
    <xf numFmtId="38" fontId="13" fillId="0" borderId="0" applyFont="0" applyFill="0" applyBorder="0" applyAlignment="0" applyProtection="0"/>
    <xf numFmtId="0" fontId="13" fillId="0" borderId="0">
      <alignment vertical="center"/>
    </xf>
    <xf numFmtId="0" fontId="2" fillId="0" borderId="0"/>
    <xf numFmtId="38" fontId="13" fillId="0" borderId="0" applyFont="0" applyFill="0" applyBorder="0" applyAlignment="0" applyProtection="0">
      <alignment vertical="center"/>
    </xf>
  </cellStyleXfs>
  <cellXfs count="1447">
    <xf numFmtId="1" fontId="0" fillId="0" borderId="0" xfId="0"/>
    <xf numFmtId="176" fontId="8" fillId="0" borderId="0" xfId="0" applyNumberFormat="1" applyFont="1" applyFill="1"/>
    <xf numFmtId="176" fontId="8" fillId="0" borderId="0" xfId="0" applyNumberFormat="1" applyFont="1" applyFill="1" applyAlignment="1" applyProtection="1">
      <alignment vertical="center"/>
    </xf>
    <xf numFmtId="176" fontId="8" fillId="0" borderId="2" xfId="0" applyNumberFormat="1" applyFont="1" applyFill="1" applyBorder="1" applyAlignment="1" applyProtection="1">
      <alignment horizontal="center" vertical="center"/>
    </xf>
    <xf numFmtId="176" fontId="8" fillId="0" borderId="3" xfId="0" applyNumberFormat="1" applyFont="1" applyFill="1" applyBorder="1" applyAlignment="1" applyProtection="1">
      <alignment vertical="center"/>
    </xf>
    <xf numFmtId="176" fontId="8" fillId="0" borderId="10" xfId="0" applyNumberFormat="1" applyFont="1" applyFill="1" applyBorder="1" applyAlignment="1" applyProtection="1">
      <alignment vertical="center"/>
    </xf>
    <xf numFmtId="176" fontId="8" fillId="0" borderId="14" xfId="0" applyNumberFormat="1" applyFont="1" applyFill="1" applyBorder="1" applyAlignment="1" applyProtection="1">
      <alignment vertical="center"/>
    </xf>
    <xf numFmtId="176" fontId="8" fillId="0" borderId="19" xfId="0" applyNumberFormat="1" applyFont="1" applyFill="1" applyBorder="1" applyAlignment="1" applyProtection="1">
      <alignment vertical="center"/>
    </xf>
    <xf numFmtId="176" fontId="8" fillId="0" borderId="8" xfId="0" applyNumberFormat="1" applyFont="1" applyFill="1" applyBorder="1" applyAlignment="1" applyProtection="1">
      <alignment horizontal="distributed" vertical="center"/>
    </xf>
    <xf numFmtId="176" fontId="8" fillId="0" borderId="17" xfId="0" applyNumberFormat="1" applyFont="1" applyFill="1" applyBorder="1" applyAlignment="1" applyProtection="1">
      <alignment horizontal="distributed" vertical="center"/>
    </xf>
    <xf numFmtId="176" fontId="8" fillId="0" borderId="4" xfId="0" applyNumberFormat="1" applyFont="1" applyFill="1" applyBorder="1" applyAlignment="1" applyProtection="1">
      <alignment horizontal="distributed" vertical="center"/>
    </xf>
    <xf numFmtId="176" fontId="8" fillId="0" borderId="25" xfId="0" applyNumberFormat="1" applyFont="1" applyFill="1" applyBorder="1" applyAlignment="1" applyProtection="1">
      <alignment vertical="center"/>
    </xf>
    <xf numFmtId="176" fontId="8" fillId="0" borderId="26" xfId="0" applyNumberFormat="1" applyFont="1" applyFill="1" applyBorder="1" applyAlignment="1" applyProtection="1">
      <alignment horizontal="distributed" vertical="center" wrapText="1"/>
    </xf>
    <xf numFmtId="176" fontId="8" fillId="0" borderId="6" xfId="0" applyNumberFormat="1" applyFont="1" applyFill="1" applyBorder="1" applyAlignment="1" applyProtection="1">
      <alignment vertical="center"/>
    </xf>
    <xf numFmtId="176" fontId="8" fillId="0" borderId="0" xfId="0" applyNumberFormat="1" applyFont="1"/>
    <xf numFmtId="176" fontId="8" fillId="0" borderId="0" xfId="0" applyNumberFormat="1" applyFont="1" applyFill="1" applyBorder="1" applyAlignment="1" applyProtection="1">
      <alignment vertical="center"/>
    </xf>
    <xf numFmtId="176" fontId="8" fillId="0" borderId="15" xfId="0" applyNumberFormat="1" applyFont="1" applyFill="1" applyBorder="1" applyAlignment="1" applyProtection="1">
      <alignment vertical="center"/>
    </xf>
    <xf numFmtId="176" fontId="8" fillId="0" borderId="34" xfId="0" applyNumberFormat="1" applyFont="1" applyFill="1" applyBorder="1" applyAlignment="1" applyProtection="1">
      <alignment vertical="center"/>
    </xf>
    <xf numFmtId="176" fontId="8" fillId="0" borderId="15" xfId="0" applyNumberFormat="1" applyFont="1" applyFill="1" applyBorder="1" applyAlignment="1">
      <alignment horizontal="distributed" vertical="center" wrapText="1"/>
    </xf>
    <xf numFmtId="176" fontId="8" fillId="0" borderId="20" xfId="0" applyNumberFormat="1" applyFont="1" applyFill="1" applyBorder="1" applyAlignment="1" applyProtection="1">
      <alignment horizontal="center" vertical="center"/>
    </xf>
    <xf numFmtId="176" fontId="8" fillId="0" borderId="35" xfId="0" applyNumberFormat="1" applyFont="1" applyFill="1" applyBorder="1" applyAlignment="1" applyProtection="1">
      <alignment horizontal="distributed" vertical="center" wrapText="1"/>
    </xf>
    <xf numFmtId="176" fontId="8" fillId="0" borderId="36" xfId="0" applyNumberFormat="1" applyFont="1" applyFill="1" applyBorder="1" applyAlignment="1" applyProtection="1">
      <alignment horizontal="distributed" vertical="center"/>
    </xf>
    <xf numFmtId="176" fontId="8" fillId="0" borderId="0" xfId="0" applyNumberFormat="1" applyFont="1" applyFill="1" applyBorder="1" applyAlignment="1" applyProtection="1">
      <alignment horizontal="distributed" vertical="center"/>
    </xf>
    <xf numFmtId="176" fontId="8" fillId="0" borderId="0" xfId="0" applyNumberFormat="1" applyFont="1" applyFill="1" applyAlignment="1">
      <alignment vertical="center"/>
    </xf>
    <xf numFmtId="176" fontId="8" fillId="0" borderId="2" xfId="0" applyNumberFormat="1" applyFont="1" applyFill="1" applyBorder="1" applyAlignment="1" applyProtection="1">
      <alignment vertical="center"/>
    </xf>
    <xf numFmtId="176" fontId="8" fillId="0" borderId="40" xfId="0" applyNumberFormat="1" applyFont="1" applyFill="1" applyBorder="1" applyAlignment="1" applyProtection="1">
      <alignment horizontal="distributed" vertical="center"/>
    </xf>
    <xf numFmtId="176" fontId="8" fillId="0" borderId="0" xfId="4" applyNumberFormat="1" applyFont="1" applyAlignment="1">
      <alignment vertical="center"/>
    </xf>
    <xf numFmtId="176" fontId="8" fillId="0" borderId="0" xfId="4" applyNumberFormat="1" applyFont="1" applyAlignment="1" applyProtection="1">
      <alignment vertical="center"/>
    </xf>
    <xf numFmtId="176" fontId="8" fillId="0" borderId="0" xfId="5" applyNumberFormat="1" applyFont="1" applyAlignment="1">
      <alignment vertical="center"/>
    </xf>
    <xf numFmtId="176" fontId="8" fillId="0" borderId="0" xfId="6" applyNumberFormat="1" applyFont="1" applyFill="1" applyAlignment="1">
      <alignment vertical="center"/>
    </xf>
    <xf numFmtId="176" fontId="8" fillId="0" borderId="0" xfId="6" applyNumberFormat="1" applyFont="1" applyFill="1" applyBorder="1" applyAlignment="1" applyProtection="1">
      <alignment vertical="center"/>
    </xf>
    <xf numFmtId="176" fontId="8" fillId="0" borderId="6" xfId="6" applyNumberFormat="1" applyFont="1" applyFill="1" applyBorder="1" applyAlignment="1" applyProtection="1">
      <alignment vertical="center"/>
    </xf>
    <xf numFmtId="176" fontId="8" fillId="0" borderId="21" xfId="6" applyNumberFormat="1" applyFont="1" applyFill="1" applyBorder="1" applyAlignment="1" applyProtection="1">
      <alignment vertical="center"/>
    </xf>
    <xf numFmtId="176" fontId="8" fillId="0" borderId="38" xfId="6" applyNumberFormat="1" applyFont="1" applyFill="1" applyBorder="1" applyAlignment="1" applyProtection="1">
      <alignment vertical="center"/>
    </xf>
    <xf numFmtId="176" fontId="8" fillId="0" borderId="32" xfId="6" applyNumberFormat="1" applyFont="1" applyFill="1" applyBorder="1" applyAlignment="1" applyProtection="1">
      <alignment vertical="center"/>
    </xf>
    <xf numFmtId="176" fontId="8" fillId="0" borderId="7" xfId="6" applyNumberFormat="1" applyFont="1" applyFill="1" applyBorder="1" applyAlignment="1" applyProtection="1">
      <alignment vertical="center"/>
    </xf>
    <xf numFmtId="176" fontId="8" fillId="0" borderId="8" xfId="6" applyNumberFormat="1" applyFont="1" applyFill="1" applyBorder="1" applyAlignment="1" applyProtection="1">
      <alignment vertical="center"/>
    </xf>
    <xf numFmtId="176" fontId="8" fillId="0" borderId="5" xfId="6" applyNumberFormat="1" applyFont="1" applyFill="1" applyBorder="1" applyAlignment="1" applyProtection="1">
      <alignment vertical="center"/>
    </xf>
    <xf numFmtId="176" fontId="8" fillId="0" borderId="2" xfId="6" applyNumberFormat="1" applyFont="1" applyFill="1" applyBorder="1" applyAlignment="1" applyProtection="1">
      <alignment vertical="center"/>
    </xf>
    <xf numFmtId="176" fontId="8" fillId="0" borderId="7" xfId="6" quotePrefix="1" applyNumberFormat="1" applyFont="1" applyFill="1" applyBorder="1" applyAlignment="1" applyProtection="1">
      <alignment horizontal="right" vertical="center"/>
    </xf>
    <xf numFmtId="176" fontId="8" fillId="0" borderId="0" xfId="6" applyNumberFormat="1" applyFont="1" applyFill="1" applyBorder="1" applyAlignment="1" applyProtection="1">
      <alignment horizontal="distributed" vertical="center"/>
    </xf>
    <xf numFmtId="176" fontId="8" fillId="0" borderId="0" xfId="6" applyNumberFormat="1" applyFont="1" applyFill="1" applyBorder="1" applyAlignment="1" applyProtection="1">
      <alignment horizontal="left" vertical="center"/>
    </xf>
    <xf numFmtId="176" fontId="8" fillId="0" borderId="2" xfId="6" applyNumberFormat="1" applyFont="1" applyFill="1" applyBorder="1" applyAlignment="1" applyProtection="1">
      <alignment horizontal="center" vertical="center"/>
    </xf>
    <xf numFmtId="176" fontId="8" fillId="0" borderId="0" xfId="6" applyNumberFormat="1" applyFont="1" applyFill="1" applyBorder="1" applyAlignment="1" applyProtection="1">
      <alignment horizontal="center" vertical="center"/>
    </xf>
    <xf numFmtId="176" fontId="8" fillId="0" borderId="15" xfId="6" applyNumberFormat="1" applyFont="1" applyFill="1" applyBorder="1" applyAlignment="1" applyProtection="1">
      <alignment vertical="center"/>
    </xf>
    <xf numFmtId="176" fontId="8" fillId="0" borderId="24" xfId="6" applyNumberFormat="1" applyFont="1" applyFill="1" applyBorder="1" applyAlignment="1" applyProtection="1">
      <alignment vertical="center"/>
    </xf>
    <xf numFmtId="176" fontId="8" fillId="0" borderId="17" xfId="6" applyNumberFormat="1" applyFont="1" applyFill="1" applyBorder="1" applyAlignment="1" applyProtection="1">
      <alignment vertical="center"/>
    </xf>
    <xf numFmtId="176" fontId="8" fillId="0" borderId="16" xfId="6" applyNumberFormat="1" applyFont="1" applyFill="1" applyBorder="1" applyAlignment="1" applyProtection="1">
      <alignment vertical="center"/>
    </xf>
    <xf numFmtId="176" fontId="8" fillId="0" borderId="65" xfId="6" applyNumberFormat="1" applyFont="1" applyFill="1" applyBorder="1" applyAlignment="1" applyProtection="1">
      <alignment vertical="center"/>
    </xf>
    <xf numFmtId="176" fontId="8" fillId="0" borderId="4" xfId="7" applyNumberFormat="1" applyFont="1" applyFill="1" applyBorder="1" applyAlignment="1" applyProtection="1">
      <alignment vertical="center"/>
    </xf>
    <xf numFmtId="176" fontId="8" fillId="0" borderId="21" xfId="7" applyNumberFormat="1" applyFont="1" applyFill="1" applyBorder="1" applyAlignment="1" applyProtection="1">
      <alignment vertical="center"/>
    </xf>
    <xf numFmtId="176" fontId="8" fillId="0" borderId="5" xfId="7" applyNumberFormat="1" applyFont="1" applyFill="1" applyBorder="1" applyAlignment="1" applyProtection="1">
      <alignment vertical="center"/>
    </xf>
    <xf numFmtId="176" fontId="8" fillId="0" borderId="6" xfId="7" applyNumberFormat="1" applyFont="1" applyFill="1" applyBorder="1" applyAlignment="1" applyProtection="1">
      <alignment vertical="center"/>
    </xf>
    <xf numFmtId="176" fontId="15" fillId="0" borderId="58" xfId="6" applyNumberFormat="1" applyFont="1" applyFill="1" applyBorder="1" applyAlignment="1" applyProtection="1">
      <alignment vertical="center"/>
    </xf>
    <xf numFmtId="176" fontId="15" fillId="0" borderId="8" xfId="7" applyNumberFormat="1" applyFont="1" applyFill="1" applyBorder="1" applyAlignment="1" applyProtection="1">
      <alignment vertical="center"/>
    </xf>
    <xf numFmtId="176" fontId="8" fillId="0" borderId="61" xfId="6" applyNumberFormat="1" applyFont="1" applyFill="1" applyBorder="1" applyAlignment="1" applyProtection="1">
      <alignment vertical="center"/>
    </xf>
    <xf numFmtId="176" fontId="8" fillId="0" borderId="17" xfId="7" applyNumberFormat="1" applyFont="1" applyFill="1" applyBorder="1" applyAlignment="1" applyProtection="1">
      <alignment vertical="center"/>
    </xf>
    <xf numFmtId="176" fontId="8" fillId="0" borderId="24" xfId="7" applyNumberFormat="1" applyFont="1" applyFill="1" applyBorder="1" applyAlignment="1" applyProtection="1">
      <alignment vertical="center"/>
    </xf>
    <xf numFmtId="176" fontId="8" fillId="0" borderId="16" xfId="7" applyNumberFormat="1" applyFont="1" applyFill="1" applyBorder="1" applyAlignment="1" applyProtection="1">
      <alignment vertical="center"/>
    </xf>
    <xf numFmtId="176" fontId="8" fillId="0" borderId="15" xfId="7" applyNumberFormat="1" applyFont="1" applyFill="1" applyBorder="1" applyAlignment="1" applyProtection="1">
      <alignment vertical="center"/>
    </xf>
    <xf numFmtId="176" fontId="8" fillId="0" borderId="6" xfId="6" applyNumberFormat="1" applyFont="1" applyFill="1" applyBorder="1" applyAlignment="1" applyProtection="1">
      <alignment vertical="distributed" wrapText="1"/>
    </xf>
    <xf numFmtId="176" fontId="8" fillId="0" borderId="7" xfId="6" applyNumberFormat="1" applyFont="1" applyFill="1" applyBorder="1" applyAlignment="1" applyProtection="1">
      <alignment horizontal="distributed" vertical="center"/>
    </xf>
    <xf numFmtId="176" fontId="8" fillId="0" borderId="7" xfId="7" applyNumberFormat="1" applyFont="1" applyFill="1" applyBorder="1" applyAlignment="1" applyProtection="1">
      <alignment vertical="center"/>
    </xf>
    <xf numFmtId="176" fontId="8" fillId="0" borderId="2" xfId="7" applyNumberFormat="1" applyFont="1" applyFill="1" applyBorder="1" applyAlignment="1" applyProtection="1">
      <alignment vertical="center"/>
    </xf>
    <xf numFmtId="176" fontId="8" fillId="0" borderId="7" xfId="6" applyNumberFormat="1" applyFont="1" applyFill="1" applyBorder="1" applyAlignment="1"/>
    <xf numFmtId="176" fontId="8" fillId="0" borderId="7" xfId="7" applyNumberFormat="1" applyFont="1" applyFill="1" applyBorder="1" applyAlignment="1" applyProtection="1">
      <alignment vertical="center"/>
      <protection locked="0"/>
    </xf>
    <xf numFmtId="176" fontId="8" fillId="0" borderId="2" xfId="7" applyNumberFormat="1" applyFont="1" applyFill="1" applyBorder="1" applyAlignment="1" applyProtection="1">
      <alignment vertical="center"/>
      <protection locked="0"/>
    </xf>
    <xf numFmtId="176" fontId="8" fillId="0" borderId="58" xfId="7" applyNumberFormat="1" applyFont="1" applyFill="1" applyBorder="1" applyAlignment="1" applyProtection="1">
      <alignment vertical="center"/>
    </xf>
    <xf numFmtId="176" fontId="8" fillId="0" borderId="15" xfId="6" applyNumberFormat="1" applyFont="1" applyFill="1" applyBorder="1" applyAlignment="1"/>
    <xf numFmtId="176" fontId="8" fillId="0" borderId="66" xfId="6" applyNumberFormat="1" applyFont="1" applyFill="1" applyBorder="1" applyAlignment="1" applyProtection="1">
      <alignment vertical="center"/>
    </xf>
    <xf numFmtId="176" fontId="8" fillId="0" borderId="66" xfId="6" applyNumberFormat="1" applyFont="1" applyFill="1" applyBorder="1" applyAlignment="1" applyProtection="1">
      <alignment horizontal="distributed" vertical="center"/>
    </xf>
    <xf numFmtId="176" fontId="8" fillId="0" borderId="66" xfId="7" applyNumberFormat="1" applyFont="1" applyFill="1" applyBorder="1" applyAlignment="1" applyProtection="1">
      <alignment vertical="center"/>
      <protection locked="0"/>
    </xf>
    <xf numFmtId="176" fontId="8" fillId="0" borderId="66" xfId="7" applyNumberFormat="1" applyFont="1" applyFill="1" applyBorder="1" applyAlignment="1" applyProtection="1">
      <alignment vertical="center"/>
    </xf>
    <xf numFmtId="176" fontId="8" fillId="0" borderId="14" xfId="7" applyNumberFormat="1" applyFont="1" applyFill="1" applyBorder="1" applyAlignment="1" applyProtection="1">
      <alignment vertical="center"/>
    </xf>
    <xf numFmtId="176" fontId="8" fillId="0" borderId="16" xfId="7" applyNumberFormat="1" applyFont="1" applyFill="1" applyBorder="1" applyAlignment="1" applyProtection="1">
      <alignment vertical="center"/>
      <protection locked="0"/>
    </xf>
    <xf numFmtId="176" fontId="8" fillId="0" borderId="17" xfId="7" applyNumberFormat="1" applyFont="1" applyFill="1" applyBorder="1" applyAlignment="1" applyProtection="1">
      <alignment vertical="center"/>
      <protection locked="0"/>
    </xf>
    <xf numFmtId="176" fontId="8" fillId="0" borderId="0" xfId="8" applyNumberFormat="1" applyFont="1" applyAlignment="1" applyProtection="1">
      <alignment vertical="center"/>
    </xf>
    <xf numFmtId="176" fontId="8" fillId="0" borderId="0" xfId="6" applyNumberFormat="1" applyFont="1" applyFill="1" applyAlignment="1" applyProtection="1">
      <alignment vertical="center"/>
    </xf>
    <xf numFmtId="176" fontId="8" fillId="0" borderId="0" xfId="7" applyNumberFormat="1" applyFont="1" applyFill="1" applyAlignment="1" applyProtection="1">
      <alignment vertical="center"/>
    </xf>
    <xf numFmtId="176" fontId="14" fillId="0" borderId="0" xfId="6" applyNumberFormat="1" applyFont="1" applyFill="1" applyBorder="1" applyAlignment="1" applyProtection="1">
      <alignment vertical="center"/>
    </xf>
    <xf numFmtId="176" fontId="8" fillId="0" borderId="0" xfId="7" applyNumberFormat="1" applyFont="1" applyFill="1" applyBorder="1" applyAlignment="1" applyProtection="1">
      <alignment vertical="center"/>
    </xf>
    <xf numFmtId="176" fontId="14" fillId="0" borderId="24" xfId="6" applyNumberFormat="1" applyFont="1" applyFill="1" applyBorder="1" applyAlignment="1" applyProtection="1">
      <alignment vertical="center"/>
    </xf>
    <xf numFmtId="176" fontId="15" fillId="0" borderId="24" xfId="6" applyNumberFormat="1" applyFont="1" applyFill="1" applyBorder="1" applyAlignment="1" applyProtection="1">
      <alignment vertical="center"/>
    </xf>
    <xf numFmtId="176" fontId="15" fillId="0" borderId="2" xfId="6" applyNumberFormat="1" applyFont="1" applyFill="1" applyBorder="1" applyAlignment="1" applyProtection="1">
      <alignment horizontal="center" vertical="center"/>
    </xf>
    <xf numFmtId="176" fontId="8" fillId="0" borderId="8" xfId="7" applyNumberFormat="1" applyFont="1" applyFill="1" applyBorder="1" applyAlignment="1" applyProtection="1">
      <alignment vertical="center"/>
    </xf>
    <xf numFmtId="176" fontId="8" fillId="0" borderId="3" xfId="7" applyNumberFormat="1" applyFont="1" applyFill="1" applyBorder="1" applyAlignment="1" applyProtection="1">
      <alignment vertical="center"/>
    </xf>
    <xf numFmtId="176" fontId="8" fillId="0" borderId="34" xfId="7" applyNumberFormat="1" applyFont="1" applyFill="1" applyBorder="1" applyAlignment="1" applyProtection="1">
      <alignment vertical="center"/>
    </xf>
    <xf numFmtId="176" fontId="8" fillId="0" borderId="0" xfId="6" applyNumberFormat="1" applyFont="1" applyFill="1" applyBorder="1" applyAlignment="1">
      <alignment vertical="center"/>
    </xf>
    <xf numFmtId="176" fontId="8" fillId="0" borderId="8" xfId="6" applyNumberFormat="1" applyFont="1" applyFill="1" applyBorder="1" applyAlignment="1">
      <alignment vertical="center"/>
    </xf>
    <xf numFmtId="176" fontId="8" fillId="0" borderId="2" xfId="6" applyNumberFormat="1" applyFont="1" applyFill="1" applyBorder="1" applyAlignment="1">
      <alignment vertical="center"/>
    </xf>
    <xf numFmtId="176" fontId="15" fillId="0" borderId="21" xfId="6" applyNumberFormat="1" applyFont="1" applyFill="1" applyBorder="1" applyAlignment="1" applyProtection="1">
      <alignment horizontal="center" vertical="center"/>
    </xf>
    <xf numFmtId="176" fontId="8" fillId="0" borderId="21" xfId="7" applyNumberFormat="1" applyFont="1" applyFill="1" applyBorder="1" applyAlignment="1">
      <alignment vertical="center"/>
    </xf>
    <xf numFmtId="176" fontId="8" fillId="0" borderId="4" xfId="6" applyNumberFormat="1" applyFont="1" applyFill="1" applyBorder="1" applyAlignment="1" applyProtection="1">
      <alignment vertical="center"/>
    </xf>
    <xf numFmtId="176" fontId="8" fillId="0" borderId="5" xfId="6" applyNumberFormat="1" applyFont="1" applyFill="1" applyBorder="1" applyAlignment="1" applyProtection="1">
      <alignment vertical="center" textRotation="255" wrapText="1"/>
    </xf>
    <xf numFmtId="176" fontId="8" fillId="0" borderId="5" xfId="6" applyNumberFormat="1" applyFont="1" applyFill="1" applyBorder="1" applyAlignment="1" applyProtection="1">
      <alignment vertical="center" textRotation="255"/>
    </xf>
    <xf numFmtId="176" fontId="8" fillId="0" borderId="8" xfId="6" applyNumberFormat="1" applyFont="1" applyFill="1" applyBorder="1" applyAlignment="1" applyProtection="1">
      <alignment horizontal="left" vertical="center"/>
    </xf>
    <xf numFmtId="176" fontId="8" fillId="0" borderId="16" xfId="6" applyNumberFormat="1" applyFont="1" applyFill="1" applyBorder="1" applyAlignment="1" applyProtection="1">
      <alignment vertical="center" textRotation="255" wrapText="1"/>
    </xf>
    <xf numFmtId="176" fontId="8" fillId="0" borderId="16" xfId="6" applyNumberFormat="1" applyFont="1" applyFill="1" applyBorder="1" applyAlignment="1" applyProtection="1">
      <alignment vertical="center" textRotation="255"/>
    </xf>
    <xf numFmtId="176" fontId="8" fillId="0" borderId="18" xfId="7" applyNumberFormat="1" applyFont="1" applyFill="1" applyBorder="1" applyAlignment="1" applyProtection="1">
      <alignment vertical="center"/>
      <protection locked="0"/>
    </xf>
    <xf numFmtId="176" fontId="8" fillId="0" borderId="0" xfId="6" applyNumberFormat="1" applyFont="1" applyFill="1" applyBorder="1" applyAlignment="1"/>
    <xf numFmtId="176" fontId="8" fillId="0" borderId="0" xfId="7" applyNumberFormat="1" applyFont="1" applyFill="1" applyBorder="1" applyAlignment="1" applyProtection="1">
      <alignment vertical="center"/>
      <protection locked="0"/>
    </xf>
    <xf numFmtId="176" fontId="8" fillId="0" borderId="0" xfId="9" applyNumberFormat="1" applyFont="1" applyFill="1" applyAlignment="1">
      <alignment vertical="center"/>
    </xf>
    <xf numFmtId="176" fontId="8" fillId="0" borderId="0" xfId="9" applyNumberFormat="1" applyFont="1" applyFill="1" applyBorder="1" applyAlignment="1" applyProtection="1">
      <alignment vertical="center"/>
    </xf>
    <xf numFmtId="176" fontId="8" fillId="0" borderId="0" xfId="9" applyNumberFormat="1" applyFont="1" applyFill="1" applyBorder="1" applyAlignment="1" applyProtection="1">
      <alignment horizontal="distributed" vertical="center"/>
    </xf>
    <xf numFmtId="176" fontId="8" fillId="0" borderId="6" xfId="9" applyNumberFormat="1" applyFont="1" applyFill="1" applyBorder="1" applyAlignment="1" applyProtection="1">
      <alignment vertical="center"/>
    </xf>
    <xf numFmtId="176" fontId="8" fillId="0" borderId="21" xfId="9" applyNumberFormat="1" applyFont="1" applyFill="1" applyBorder="1" applyAlignment="1" applyProtection="1">
      <alignment vertical="center"/>
    </xf>
    <xf numFmtId="176" fontId="8" fillId="0" borderId="38" xfId="9" applyNumberFormat="1" applyFont="1" applyFill="1" applyBorder="1" applyAlignment="1" applyProtection="1">
      <alignment vertical="center"/>
    </xf>
    <xf numFmtId="176" fontId="8" fillId="0" borderId="7" xfId="9" applyNumberFormat="1" applyFont="1" applyFill="1" applyBorder="1" applyAlignment="1" applyProtection="1">
      <alignment vertical="center"/>
    </xf>
    <xf numFmtId="176" fontId="8" fillId="0" borderId="4" xfId="9" applyNumberFormat="1" applyFont="1" applyFill="1" applyBorder="1" applyAlignment="1" applyProtection="1">
      <alignment vertical="center"/>
    </xf>
    <xf numFmtId="176" fontId="8" fillId="0" borderId="5" xfId="9" applyNumberFormat="1" applyFont="1" applyFill="1" applyBorder="1" applyAlignment="1" applyProtection="1">
      <alignment vertical="center"/>
    </xf>
    <xf numFmtId="176" fontId="8" fillId="0" borderId="0" xfId="9" applyNumberFormat="1" applyFont="1" applyFill="1" applyBorder="1" applyAlignment="1" applyProtection="1">
      <alignment horizontal="center" vertical="center"/>
    </xf>
    <xf numFmtId="176" fontId="8" fillId="0" borderId="8" xfId="9" applyNumberFormat="1" applyFont="1" applyFill="1" applyBorder="1" applyAlignment="1" applyProtection="1">
      <alignment vertical="center"/>
    </xf>
    <xf numFmtId="176" fontId="8" fillId="0" borderId="2" xfId="9" applyNumberFormat="1" applyFont="1" applyFill="1" applyBorder="1" applyAlignment="1" applyProtection="1">
      <alignment vertical="center"/>
    </xf>
    <xf numFmtId="176" fontId="8" fillId="0" borderId="7" xfId="9" applyNumberFormat="1" applyFont="1" applyFill="1" applyBorder="1" applyAlignment="1" applyProtection="1">
      <alignment horizontal="centerContinuous" vertical="center"/>
    </xf>
    <xf numFmtId="176" fontId="8" fillId="0" borderId="0" xfId="9" applyNumberFormat="1" applyFont="1" applyFill="1" applyBorder="1" applyAlignment="1" applyProtection="1">
      <alignment horizontal="centerContinuous" vertical="center"/>
    </xf>
    <xf numFmtId="176" fontId="8" fillId="0" borderId="24" xfId="9" applyNumberFormat="1" applyFont="1" applyFill="1" applyBorder="1" applyAlignment="1" applyProtection="1">
      <alignment vertical="center"/>
    </xf>
    <xf numFmtId="176" fontId="8" fillId="0" borderId="15" xfId="9" applyNumberFormat="1" applyFont="1" applyFill="1" applyBorder="1" applyAlignment="1" applyProtection="1">
      <alignment vertical="center"/>
    </xf>
    <xf numFmtId="176" fontId="8" fillId="0" borderId="17" xfId="9" applyNumberFormat="1" applyFont="1" applyFill="1" applyBorder="1" applyAlignment="1" applyProtection="1">
      <alignment vertical="center"/>
    </xf>
    <xf numFmtId="176" fontId="8" fillId="0" borderId="16" xfId="9" applyNumberFormat="1" applyFont="1" applyFill="1" applyBorder="1" applyAlignment="1" applyProtection="1">
      <alignment vertical="center"/>
    </xf>
    <xf numFmtId="176" fontId="8" fillId="0" borderId="43" xfId="9" applyNumberFormat="1" applyFont="1" applyFill="1" applyBorder="1" applyAlignment="1" applyProtection="1">
      <alignment vertical="center"/>
    </xf>
    <xf numFmtId="176" fontId="8" fillId="0" borderId="5" xfId="10" applyNumberFormat="1" applyFont="1" applyFill="1" applyBorder="1" applyAlignment="1" applyProtection="1">
      <alignment vertical="center"/>
    </xf>
    <xf numFmtId="176" fontId="8" fillId="0" borderId="6" xfId="10" applyNumberFormat="1" applyFont="1" applyFill="1" applyBorder="1" applyAlignment="1" applyProtection="1">
      <alignment vertical="center"/>
    </xf>
    <xf numFmtId="176" fontId="8" fillId="0" borderId="35" xfId="10" applyNumberFormat="1" applyFont="1" applyFill="1" applyBorder="1" applyAlignment="1" applyProtection="1">
      <alignment vertical="center"/>
    </xf>
    <xf numFmtId="176" fontId="8" fillId="0" borderId="2" xfId="10" applyNumberFormat="1" applyFont="1" applyFill="1" applyBorder="1" applyAlignment="1" applyProtection="1">
      <alignment horizontal="right" vertical="center"/>
    </xf>
    <xf numFmtId="176" fontId="8" fillId="0" borderId="2" xfId="10" applyNumberFormat="1" applyFont="1" applyFill="1" applyBorder="1" applyAlignment="1" applyProtection="1">
      <alignment horizontal="right" vertical="center"/>
      <protection locked="0"/>
    </xf>
    <xf numFmtId="176" fontId="8" fillId="0" borderId="7" xfId="10" applyNumberFormat="1" applyFont="1" applyFill="1" applyBorder="1" applyAlignment="1" applyProtection="1">
      <alignment horizontal="right" vertical="center"/>
      <protection locked="0"/>
    </xf>
    <xf numFmtId="176" fontId="8" fillId="0" borderId="58" xfId="10" applyNumberFormat="1" applyFont="1" applyFill="1" applyBorder="1" applyAlignment="1" applyProtection="1">
      <alignment horizontal="right" vertical="center"/>
      <protection locked="0"/>
    </xf>
    <xf numFmtId="176" fontId="8" fillId="0" borderId="68" xfId="10" applyNumberFormat="1" applyFont="1" applyFill="1" applyBorder="1" applyAlignment="1" applyProtection="1">
      <alignment horizontal="right" vertical="center"/>
      <protection locked="0"/>
    </xf>
    <xf numFmtId="176" fontId="8" fillId="0" borderId="10" xfId="9" applyNumberFormat="1" applyFont="1" applyFill="1" applyBorder="1" applyAlignment="1" applyProtection="1">
      <alignment horizontal="distributed" vertical="center"/>
    </xf>
    <xf numFmtId="176" fontId="8" fillId="0" borderId="3" xfId="9" applyNumberFormat="1" applyFont="1" applyFill="1" applyBorder="1" applyAlignment="1" applyProtection="1">
      <alignment horizontal="distributed" vertical="center"/>
    </xf>
    <xf numFmtId="176" fontId="8" fillId="0" borderId="68" xfId="10" applyNumberFormat="1" applyFont="1" applyFill="1" applyBorder="1" applyAlignment="1" applyProtection="1">
      <alignment horizontal="right" vertical="center"/>
    </xf>
    <xf numFmtId="176" fontId="8" fillId="0" borderId="3" xfId="9" applyNumberFormat="1" applyFont="1" applyFill="1" applyBorder="1" applyAlignment="1" applyProtection="1">
      <alignment horizontal="center" vertical="center" shrinkToFit="1"/>
    </xf>
    <xf numFmtId="176" fontId="8" fillId="0" borderId="25" xfId="9" applyNumberFormat="1" applyFont="1" applyFill="1" applyBorder="1" applyAlignment="1" applyProtection="1">
      <alignment horizontal="distributed" vertical="center"/>
    </xf>
    <xf numFmtId="176" fontId="8" fillId="0" borderId="0" xfId="10" applyNumberFormat="1" applyFont="1" applyFill="1" applyBorder="1" applyAlignment="1" applyProtection="1">
      <alignment vertical="center"/>
    </xf>
    <xf numFmtId="176" fontId="15" fillId="0" borderId="0" xfId="9" applyNumberFormat="1" applyFont="1" applyFill="1" applyBorder="1" applyAlignment="1" applyProtection="1">
      <alignment vertical="center"/>
    </xf>
    <xf numFmtId="176" fontId="14" fillId="0" borderId="0" xfId="9" applyNumberFormat="1" applyFont="1" applyFill="1" applyBorder="1" applyAlignment="1" applyProtection="1">
      <alignment vertical="center"/>
    </xf>
    <xf numFmtId="176" fontId="8" fillId="0" borderId="1" xfId="9" applyNumberFormat="1" applyFont="1" applyFill="1" applyBorder="1" applyAlignment="1" applyProtection="1">
      <alignment vertical="center"/>
    </xf>
    <xf numFmtId="176" fontId="8" fillId="0" borderId="1" xfId="10" applyNumberFormat="1" applyFont="1" applyFill="1" applyBorder="1" applyAlignment="1" applyProtection="1">
      <alignment vertical="center"/>
    </xf>
    <xf numFmtId="176" fontId="8" fillId="0" borderId="0" xfId="10" applyNumberFormat="1" applyFont="1" applyFill="1" applyAlignment="1">
      <alignment vertical="center"/>
    </xf>
    <xf numFmtId="176" fontId="8" fillId="0" borderId="0" xfId="11" applyNumberFormat="1" applyFont="1" applyAlignment="1">
      <alignment vertical="center"/>
    </xf>
    <xf numFmtId="176" fontId="8" fillId="0" borderId="0" xfId="11" applyNumberFormat="1" applyFont="1" applyBorder="1" applyAlignment="1" applyProtection="1">
      <alignment vertical="center"/>
    </xf>
    <xf numFmtId="176" fontId="8" fillId="0" borderId="6" xfId="11" applyNumberFormat="1" applyFont="1" applyBorder="1" applyAlignment="1" applyProtection="1">
      <alignment vertical="center"/>
    </xf>
    <xf numFmtId="176" fontId="8" fillId="0" borderId="21" xfId="11" applyNumberFormat="1" applyFont="1" applyBorder="1" applyAlignment="1" applyProtection="1">
      <alignment vertical="center"/>
    </xf>
    <xf numFmtId="176" fontId="8" fillId="0" borderId="38" xfId="11" applyNumberFormat="1" applyFont="1" applyBorder="1" applyAlignment="1" applyProtection="1">
      <alignment vertical="center"/>
    </xf>
    <xf numFmtId="176" fontId="8" fillId="0" borderId="32" xfId="11" applyNumberFormat="1" applyFont="1" applyBorder="1" applyAlignment="1" applyProtection="1">
      <alignment vertical="center"/>
    </xf>
    <xf numFmtId="176" fontId="8" fillId="0" borderId="31" xfId="11" applyNumberFormat="1" applyFont="1" applyBorder="1" applyAlignment="1" applyProtection="1">
      <alignment vertical="center"/>
    </xf>
    <xf numFmtId="176" fontId="8" fillId="0" borderId="3" xfId="11" applyNumberFormat="1" applyFont="1" applyBorder="1" applyAlignment="1" applyProtection="1">
      <alignment horizontal="center" vertical="center"/>
    </xf>
    <xf numFmtId="176" fontId="8" fillId="0" borderId="34" xfId="11" applyNumberFormat="1" applyFont="1" applyBorder="1" applyAlignment="1" applyProtection="1">
      <alignment horizontal="center" vertical="center"/>
    </xf>
    <xf numFmtId="176" fontId="8" fillId="0" borderId="0" xfId="11" applyNumberFormat="1" applyFont="1" applyBorder="1" applyAlignment="1" applyProtection="1">
      <alignment horizontal="center" vertical="center"/>
    </xf>
    <xf numFmtId="176" fontId="8" fillId="0" borderId="7" xfId="11" applyNumberFormat="1" applyFont="1" applyBorder="1" applyAlignment="1" applyProtection="1">
      <alignment vertical="center"/>
    </xf>
    <xf numFmtId="176" fontId="8" fillId="0" borderId="34" xfId="11" applyNumberFormat="1" applyFont="1" applyBorder="1" applyAlignment="1" applyProtection="1">
      <alignment vertical="center"/>
    </xf>
    <xf numFmtId="176" fontId="8" fillId="0" borderId="16" xfId="11" applyNumberFormat="1" applyFont="1" applyBorder="1" applyAlignment="1">
      <alignment vertical="distributed"/>
    </xf>
    <xf numFmtId="176" fontId="8" fillId="0" borderId="2" xfId="11" applyNumberFormat="1" applyFont="1" applyBorder="1" applyAlignment="1" applyProtection="1">
      <alignment vertical="center"/>
    </xf>
    <xf numFmtId="176" fontId="17" fillId="0" borderId="16" xfId="11" applyNumberFormat="1" applyFont="1" applyBorder="1" applyAlignment="1">
      <alignment vertical="distributed" wrapText="1"/>
    </xf>
    <xf numFmtId="176" fontId="8" fillId="0" borderId="5" xfId="11" applyNumberFormat="1" applyFont="1" applyBorder="1" applyAlignment="1" applyProtection="1">
      <alignment vertical="center"/>
    </xf>
    <xf numFmtId="176" fontId="8" fillId="0" borderId="15" xfId="11" applyNumberFormat="1" applyFont="1" applyBorder="1" applyAlignment="1" applyProtection="1">
      <alignment horizontal="centerContinuous" vertical="center"/>
    </xf>
    <xf numFmtId="176" fontId="8" fillId="0" borderId="24" xfId="11" applyNumberFormat="1" applyFont="1" applyBorder="1" applyAlignment="1" applyProtection="1">
      <alignment horizontal="centerContinuous" vertical="center"/>
    </xf>
    <xf numFmtId="176" fontId="8" fillId="0" borderId="16" xfId="10" applyNumberFormat="1" applyFont="1" applyFill="1" applyBorder="1" applyAlignment="1" applyProtection="1">
      <alignment vertical="center"/>
    </xf>
    <xf numFmtId="176" fontId="8" fillId="0" borderId="15" xfId="10" applyNumberFormat="1" applyFont="1" applyFill="1" applyBorder="1" applyAlignment="1" applyProtection="1">
      <alignment vertical="center"/>
    </xf>
    <xf numFmtId="176" fontId="8" fillId="0" borderId="5" xfId="11" applyNumberFormat="1" applyFont="1" applyBorder="1" applyAlignment="1" applyProtection="1">
      <alignment horizontal="distributed" vertical="center"/>
    </xf>
    <xf numFmtId="176" fontId="8" fillId="0" borderId="2" xfId="11" applyNumberFormat="1" applyFont="1" applyBorder="1" applyAlignment="1" applyProtection="1">
      <alignment horizontal="distributed" vertical="center"/>
    </xf>
    <xf numFmtId="176" fontId="18" fillId="0" borderId="2" xfId="11" applyNumberFormat="1" applyFont="1" applyBorder="1" applyAlignment="1" applyProtection="1">
      <alignment horizontal="distributed" vertical="center"/>
    </xf>
    <xf numFmtId="176" fontId="8" fillId="0" borderId="16" xfId="11" applyNumberFormat="1" applyFont="1" applyBorder="1" applyAlignment="1" applyProtection="1">
      <alignment vertical="center"/>
    </xf>
    <xf numFmtId="176" fontId="8" fillId="0" borderId="16" xfId="11" applyNumberFormat="1" applyFont="1" applyBorder="1" applyAlignment="1" applyProtection="1">
      <alignment horizontal="distributed" vertical="center"/>
    </xf>
    <xf numFmtId="176" fontId="8" fillId="0" borderId="0" xfId="10" applyNumberFormat="1" applyFont="1" applyBorder="1" applyAlignment="1" applyProtection="1">
      <alignment vertical="center"/>
    </xf>
    <xf numFmtId="176" fontId="15" fillId="0" borderId="0" xfId="11" applyNumberFormat="1" applyFont="1" applyBorder="1" applyAlignment="1" applyProtection="1">
      <alignment vertical="center"/>
    </xf>
    <xf numFmtId="176" fontId="14" fillId="0" borderId="0" xfId="11" applyNumberFormat="1" applyFont="1" applyBorder="1" applyAlignment="1" applyProtection="1">
      <alignment vertical="center"/>
    </xf>
    <xf numFmtId="176" fontId="8" fillId="0" borderId="0" xfId="8" applyNumberFormat="1" applyFont="1" applyFill="1" applyAlignment="1">
      <alignment vertical="center"/>
    </xf>
    <xf numFmtId="176" fontId="8" fillId="0" borderId="0" xfId="8" applyNumberFormat="1" applyFont="1" applyFill="1" applyBorder="1" applyAlignment="1" applyProtection="1">
      <alignment vertical="center"/>
    </xf>
    <xf numFmtId="176" fontId="8" fillId="0" borderId="6" xfId="8" applyNumberFormat="1" applyFont="1" applyFill="1" applyBorder="1" applyAlignment="1" applyProtection="1">
      <alignment vertical="center"/>
    </xf>
    <xf numFmtId="176" fontId="8" fillId="0" borderId="38" xfId="8" applyNumberFormat="1" applyFont="1" applyFill="1" applyBorder="1" applyAlignment="1" applyProtection="1">
      <alignment vertical="center"/>
    </xf>
    <xf numFmtId="176" fontId="8" fillId="0" borderId="31" xfId="8" applyNumberFormat="1" applyFont="1" applyFill="1" applyBorder="1" applyAlignment="1" applyProtection="1">
      <alignment vertical="center"/>
    </xf>
    <xf numFmtId="176" fontId="8" fillId="0" borderId="32" xfId="8" applyNumberFormat="1" applyFont="1" applyFill="1" applyBorder="1" applyAlignment="1" applyProtection="1">
      <alignment vertical="center"/>
    </xf>
    <xf numFmtId="176" fontId="8" fillId="0" borderId="7" xfId="8" applyNumberFormat="1" applyFont="1" applyFill="1" applyBorder="1" applyAlignment="1" applyProtection="1">
      <alignment vertical="center"/>
    </xf>
    <xf numFmtId="176" fontId="8" fillId="0" borderId="2" xfId="8" applyNumberFormat="1" applyFont="1" applyFill="1" applyBorder="1" applyAlignment="1" applyProtection="1">
      <alignment vertical="center"/>
    </xf>
    <xf numFmtId="176" fontId="8" fillId="0" borderId="75" xfId="8" applyNumberFormat="1" applyFont="1" applyFill="1" applyBorder="1" applyAlignment="1" applyProtection="1">
      <alignment horizontal="center" vertical="center"/>
    </xf>
    <xf numFmtId="176" fontId="8" fillId="0" borderId="4" xfId="8" applyNumberFormat="1" applyFont="1" applyFill="1" applyBorder="1" applyAlignment="1" applyProtection="1">
      <alignment vertical="center"/>
    </xf>
    <xf numFmtId="176" fontId="8" fillId="0" borderId="5" xfId="8" applyNumberFormat="1" applyFont="1" applyFill="1" applyBorder="1" applyAlignment="1" applyProtection="1">
      <alignment vertical="center"/>
    </xf>
    <xf numFmtId="176" fontId="8" fillId="0" borderId="7" xfId="8" applyNumberFormat="1" applyFont="1" applyFill="1" applyBorder="1" applyAlignment="1" applyProtection="1">
      <alignment horizontal="centerContinuous" vertical="center"/>
    </xf>
    <xf numFmtId="176" fontId="8" fillId="0" borderId="0" xfId="8" applyNumberFormat="1" applyFont="1" applyFill="1" applyBorder="1" applyAlignment="1" applyProtection="1">
      <alignment horizontal="center" vertical="center"/>
    </xf>
    <xf numFmtId="176" fontId="8" fillId="0" borderId="0" xfId="8" applyNumberFormat="1" applyFont="1" applyFill="1" applyBorder="1" applyAlignment="1" applyProtection="1">
      <alignment horizontal="centerContinuous" vertical="center"/>
    </xf>
    <xf numFmtId="176" fontId="8" fillId="0" borderId="0" xfId="8" applyNumberFormat="1" applyFont="1" applyFill="1" applyBorder="1" applyAlignment="1" applyProtection="1">
      <alignment horizontal="distributed" vertical="center"/>
    </xf>
    <xf numFmtId="176" fontId="8" fillId="0" borderId="8" xfId="8" applyNumberFormat="1" applyFont="1" applyFill="1" applyBorder="1" applyAlignment="1" applyProtection="1">
      <alignment vertical="center"/>
    </xf>
    <xf numFmtId="176" fontId="8" fillId="0" borderId="7" xfId="8" applyNumberFormat="1" applyFont="1" applyFill="1" applyBorder="1" applyAlignment="1" applyProtection="1">
      <alignment horizontal="center" vertical="center"/>
    </xf>
    <xf numFmtId="176" fontId="8" fillId="0" borderId="15" xfId="8" applyNumberFormat="1" applyFont="1" applyFill="1" applyBorder="1" applyAlignment="1" applyProtection="1">
      <alignment vertical="center"/>
    </xf>
    <xf numFmtId="176" fontId="8" fillId="0" borderId="24" xfId="8" applyNumberFormat="1" applyFont="1" applyFill="1" applyBorder="1" applyAlignment="1" applyProtection="1">
      <alignment vertical="center"/>
    </xf>
    <xf numFmtId="176" fontId="8" fillId="0" borderId="17" xfId="8" applyNumberFormat="1" applyFont="1" applyFill="1" applyBorder="1" applyAlignment="1" applyProtection="1">
      <alignment vertical="center"/>
    </xf>
    <xf numFmtId="176" fontId="8" fillId="0" borderId="16" xfId="8" applyNumberFormat="1" applyFont="1" applyFill="1" applyBorder="1" applyAlignment="1" applyProtection="1">
      <alignment vertical="center"/>
    </xf>
    <xf numFmtId="176" fontId="8" fillId="0" borderId="5" xfId="2" applyNumberFormat="1" applyFont="1" applyFill="1" applyBorder="1" applyAlignment="1" applyProtection="1">
      <alignment vertical="center"/>
    </xf>
    <xf numFmtId="176" fontId="8" fillId="0" borderId="78" xfId="2" applyNumberFormat="1" applyFont="1" applyFill="1" applyBorder="1" applyAlignment="1" applyProtection="1">
      <alignment vertical="center"/>
    </xf>
    <xf numFmtId="176" fontId="8" fillId="0" borderId="5" xfId="2" applyNumberFormat="1" applyFont="1" applyFill="1" applyBorder="1" applyAlignment="1" applyProtection="1">
      <alignment vertical="center"/>
      <protection locked="0"/>
    </xf>
    <xf numFmtId="176" fontId="15" fillId="0" borderId="7" xfId="8" applyNumberFormat="1" applyFont="1" applyFill="1" applyBorder="1" applyAlignment="1" applyProtection="1">
      <alignment horizontal="center" vertical="center"/>
    </xf>
    <xf numFmtId="176" fontId="15" fillId="0" borderId="2" xfId="2" applyNumberFormat="1" applyFont="1" applyFill="1" applyBorder="1" applyAlignment="1" applyProtection="1">
      <alignment vertical="center"/>
    </xf>
    <xf numFmtId="176" fontId="8" fillId="0" borderId="9" xfId="2" applyNumberFormat="1" applyFont="1" applyFill="1" applyBorder="1" applyAlignment="1" applyProtection="1">
      <alignment horizontal="right" vertical="center"/>
    </xf>
    <xf numFmtId="176" fontId="15" fillId="0" borderId="2" xfId="2" applyNumberFormat="1" applyFont="1" applyFill="1" applyBorder="1" applyAlignment="1" applyProtection="1">
      <alignment horizontal="right" vertical="center"/>
    </xf>
    <xf numFmtId="176" fontId="15" fillId="0" borderId="7" xfId="8" applyNumberFormat="1" applyFont="1" applyFill="1" applyBorder="1" applyAlignment="1" applyProtection="1">
      <alignment vertical="center"/>
    </xf>
    <xf numFmtId="176" fontId="15" fillId="0" borderId="75" xfId="2" applyNumberFormat="1" applyFont="1" applyFill="1" applyBorder="1" applyAlignment="1" applyProtection="1">
      <alignment horizontal="right" vertical="center"/>
    </xf>
    <xf numFmtId="176" fontId="15" fillId="0" borderId="2" xfId="2" applyNumberFormat="1" applyFont="1" applyFill="1" applyBorder="1" applyAlignment="1" applyProtection="1">
      <alignment vertical="center"/>
      <protection locked="0"/>
    </xf>
    <xf numFmtId="176" fontId="15" fillId="0" borderId="2" xfId="2" applyNumberFormat="1" applyFont="1" applyFill="1" applyBorder="1" applyAlignment="1" applyProtection="1">
      <alignment horizontal="right" vertical="center"/>
      <protection locked="0"/>
    </xf>
    <xf numFmtId="176" fontId="8" fillId="0" borderId="16" xfId="2" applyNumberFormat="1" applyFont="1" applyFill="1" applyBorder="1" applyAlignment="1" applyProtection="1">
      <alignment vertical="center"/>
    </xf>
    <xf numFmtId="176" fontId="8" fillId="0" borderId="81" xfId="2" applyNumberFormat="1" applyFont="1" applyFill="1" applyBorder="1" applyAlignment="1" applyProtection="1">
      <alignment horizontal="right" vertical="center"/>
    </xf>
    <xf numFmtId="176" fontId="15" fillId="0" borderId="16" xfId="2" applyNumberFormat="1" applyFont="1" applyFill="1" applyBorder="1" applyAlignment="1" applyProtection="1">
      <alignment vertical="center"/>
      <protection locked="0"/>
    </xf>
    <xf numFmtId="176" fontId="15" fillId="0" borderId="16" xfId="2" applyNumberFormat="1" applyFont="1" applyFill="1" applyBorder="1" applyAlignment="1" applyProtection="1">
      <alignment vertical="center"/>
    </xf>
    <xf numFmtId="176" fontId="8" fillId="0" borderId="2" xfId="2" applyNumberFormat="1" applyFont="1" applyFill="1" applyBorder="1" applyAlignment="1" applyProtection="1">
      <alignment vertical="center"/>
    </xf>
    <xf numFmtId="176" fontId="8" fillId="0" borderId="75" xfId="2" applyNumberFormat="1" applyFont="1" applyFill="1" applyBorder="1" applyAlignment="1" applyProtection="1">
      <alignment horizontal="right" vertical="center"/>
    </xf>
    <xf numFmtId="176" fontId="15" fillId="0" borderId="5" xfId="2" applyNumberFormat="1" applyFont="1" applyFill="1" applyBorder="1" applyAlignment="1" applyProtection="1">
      <alignment vertical="center"/>
      <protection locked="0"/>
    </xf>
    <xf numFmtId="176" fontId="15" fillId="0" borderId="5" xfId="2" applyNumberFormat="1" applyFont="1" applyFill="1" applyBorder="1" applyAlignment="1" applyProtection="1">
      <alignment vertical="center"/>
    </xf>
    <xf numFmtId="176" fontId="15" fillId="0" borderId="0" xfId="8" applyNumberFormat="1" applyFont="1" applyFill="1" applyBorder="1" applyAlignment="1" applyProtection="1">
      <alignment vertical="center"/>
    </xf>
    <xf numFmtId="176" fontId="8" fillId="0" borderId="5" xfId="8" applyNumberFormat="1" applyFont="1" applyFill="1" applyBorder="1" applyAlignment="1" applyProtection="1">
      <alignment horizontal="center" vertical="center"/>
    </xf>
    <xf numFmtId="176" fontId="8" fillId="0" borderId="78" xfId="2" applyNumberFormat="1" applyFont="1" applyFill="1" applyBorder="1" applyAlignment="1" applyProtection="1">
      <alignment horizontal="right" vertical="center"/>
    </xf>
    <xf numFmtId="176" fontId="8" fillId="0" borderId="74" xfId="2" applyNumberFormat="1" applyFont="1" applyFill="1" applyBorder="1" applyAlignment="1" applyProtection="1">
      <alignment horizontal="center" vertical="center"/>
    </xf>
    <xf numFmtId="176" fontId="15" fillId="0" borderId="2" xfId="8" applyNumberFormat="1" applyFont="1" applyFill="1" applyBorder="1" applyAlignment="1" applyProtection="1">
      <alignment horizontal="distributed" vertical="center"/>
    </xf>
    <xf numFmtId="176" fontId="15" fillId="0" borderId="76" xfId="2" applyNumberFormat="1" applyFont="1" applyFill="1" applyBorder="1" applyAlignment="1" applyProtection="1">
      <alignment horizontal="center" vertical="center"/>
    </xf>
    <xf numFmtId="176" fontId="8" fillId="0" borderId="76" xfId="2" applyNumberFormat="1" applyFont="1" applyFill="1" applyBorder="1" applyAlignment="1" applyProtection="1">
      <alignment horizontal="center" vertical="center"/>
    </xf>
    <xf numFmtId="176" fontId="8" fillId="0" borderId="2" xfId="8" applyNumberFormat="1" applyFont="1" applyFill="1" applyBorder="1" applyAlignment="1" applyProtection="1">
      <alignment horizontal="right" vertical="center"/>
    </xf>
    <xf numFmtId="176" fontId="8" fillId="0" borderId="2" xfId="2" applyNumberFormat="1" applyFont="1" applyFill="1" applyBorder="1" applyAlignment="1" applyProtection="1">
      <alignment horizontal="right" vertical="center"/>
    </xf>
    <xf numFmtId="176" fontId="8" fillId="0" borderId="2" xfId="2" applyNumberFormat="1" applyFont="1" applyFill="1" applyBorder="1" applyAlignment="1" applyProtection="1">
      <alignment vertical="center"/>
      <protection locked="0"/>
    </xf>
    <xf numFmtId="176" fontId="8" fillId="0" borderId="9" xfId="2" applyNumberFormat="1" applyFont="1" applyFill="1" applyBorder="1" applyAlignment="1" applyProtection="1">
      <alignment vertical="center"/>
    </xf>
    <xf numFmtId="176" fontId="8" fillId="0" borderId="58" xfId="2" applyNumberFormat="1" applyFont="1" applyFill="1" applyBorder="1" applyAlignment="1" applyProtection="1">
      <alignment vertical="center"/>
    </xf>
    <xf numFmtId="176" fontId="8" fillId="0" borderId="0" xfId="2" applyNumberFormat="1" applyFont="1" applyFill="1" applyBorder="1" applyAlignment="1" applyProtection="1">
      <alignment vertical="center"/>
    </xf>
    <xf numFmtId="176" fontId="8" fillId="0" borderId="2" xfId="2" applyNumberFormat="1" applyFont="1" applyFill="1" applyBorder="1" applyAlignment="1">
      <alignment vertical="center"/>
    </xf>
    <xf numFmtId="176" fontId="8" fillId="0" borderId="76" xfId="2" applyNumberFormat="1" applyFont="1" applyFill="1" applyBorder="1" applyAlignment="1" applyProtection="1">
      <alignment horizontal="center" vertical="center" shrinkToFit="1"/>
    </xf>
    <xf numFmtId="176" fontId="8" fillId="0" borderId="9" xfId="2" applyNumberFormat="1" applyFont="1" applyFill="1" applyBorder="1" applyAlignment="1" applyProtection="1">
      <alignment horizontal="center" vertical="center"/>
    </xf>
    <xf numFmtId="176" fontId="8" fillId="0" borderId="16" xfId="8" applyNumberFormat="1" applyFont="1" applyFill="1" applyBorder="1" applyAlignment="1" applyProtection="1">
      <alignment horizontal="center" vertical="center"/>
    </xf>
    <xf numFmtId="176" fontId="8" fillId="0" borderId="77" xfId="2" applyNumberFormat="1" applyFont="1" applyFill="1" applyBorder="1" applyAlignment="1" applyProtection="1">
      <alignment horizontal="center" vertical="center"/>
    </xf>
    <xf numFmtId="176" fontId="15" fillId="0" borderId="2" xfId="8" applyNumberFormat="1" applyFont="1" applyFill="1" applyBorder="1" applyAlignment="1" applyProtection="1">
      <alignment vertical="center"/>
    </xf>
    <xf numFmtId="176" fontId="8" fillId="0" borderId="58" xfId="2" applyNumberFormat="1" applyFont="1" applyFill="1" applyBorder="1" applyAlignment="1" applyProtection="1">
      <alignment horizontal="right" vertical="center"/>
    </xf>
    <xf numFmtId="176" fontId="8" fillId="0" borderId="0" xfId="2" applyNumberFormat="1" applyFont="1" applyFill="1" applyBorder="1" applyAlignment="1" applyProtection="1">
      <alignment horizontal="right" vertical="center"/>
    </xf>
    <xf numFmtId="176" fontId="8" fillId="0" borderId="16" xfId="8" applyNumberFormat="1" applyFont="1" applyFill="1" applyBorder="1" applyAlignment="1" applyProtection="1">
      <alignment horizontal="right" vertical="center"/>
    </xf>
    <xf numFmtId="176" fontId="8" fillId="0" borderId="16" xfId="2" applyNumberFormat="1" applyFont="1" applyFill="1" applyBorder="1" applyAlignment="1" applyProtection="1">
      <alignment vertical="center"/>
      <protection locked="0"/>
    </xf>
    <xf numFmtId="176" fontId="8" fillId="0" borderId="0" xfId="8" applyNumberFormat="1" applyFont="1" applyFill="1" applyAlignment="1" applyProtection="1">
      <alignment vertical="center"/>
    </xf>
    <xf numFmtId="176" fontId="8" fillId="0" borderId="0" xfId="2" applyNumberFormat="1" applyFont="1" applyFill="1" applyAlignment="1" applyProtection="1">
      <alignment vertical="center"/>
      <protection locked="0"/>
    </xf>
    <xf numFmtId="176" fontId="8" fillId="0" borderId="0" xfId="8" applyNumberFormat="1" applyFont="1" applyFill="1" applyAlignment="1" applyProtection="1">
      <alignment vertical="center"/>
      <protection locked="0"/>
    </xf>
    <xf numFmtId="176" fontId="8" fillId="0" borderId="0" xfId="13" applyNumberFormat="1" applyFont="1" applyFill="1" applyAlignment="1">
      <alignment vertical="center"/>
    </xf>
    <xf numFmtId="176" fontId="8" fillId="0" borderId="0" xfId="13" applyNumberFormat="1" applyFont="1" applyFill="1" applyAlignment="1" applyProtection="1">
      <alignment vertical="center"/>
    </xf>
    <xf numFmtId="176" fontId="8" fillId="0" borderId="0" xfId="13" applyNumberFormat="1" applyFont="1" applyFill="1" applyBorder="1" applyAlignment="1" applyProtection="1">
      <alignment vertical="center"/>
    </xf>
    <xf numFmtId="176" fontId="8" fillId="0" borderId="0" xfId="13" applyNumberFormat="1" applyFont="1" applyFill="1" applyAlignment="1">
      <alignment vertical="center" shrinkToFit="1"/>
    </xf>
    <xf numFmtId="176" fontId="15" fillId="0" borderId="0" xfId="13" applyNumberFormat="1" applyFont="1" applyFill="1" applyAlignment="1">
      <alignment vertical="center" shrinkToFit="1"/>
    </xf>
    <xf numFmtId="176" fontId="15" fillId="0" borderId="0" xfId="13" applyNumberFormat="1" applyFont="1" applyFill="1" applyAlignment="1">
      <alignment vertical="center"/>
    </xf>
    <xf numFmtId="176" fontId="20" fillId="0" borderId="0" xfId="13" applyNumberFormat="1" applyFont="1" applyFill="1" applyBorder="1" applyAlignment="1">
      <alignment vertical="center"/>
    </xf>
    <xf numFmtId="176" fontId="20" fillId="0" borderId="0" xfId="13" applyNumberFormat="1" applyFont="1" applyFill="1" applyAlignment="1">
      <alignment vertical="center"/>
    </xf>
    <xf numFmtId="176" fontId="8" fillId="0" borderId="0" xfId="13" applyNumberFormat="1" applyFont="1" applyFill="1" applyBorder="1" applyAlignment="1">
      <alignment vertical="center"/>
    </xf>
    <xf numFmtId="176" fontId="8" fillId="0" borderId="0" xfId="15" applyNumberFormat="1" applyFont="1"/>
    <xf numFmtId="176" fontId="8" fillId="0" borderId="0" xfId="15" applyNumberFormat="1" applyFont="1" applyBorder="1"/>
    <xf numFmtId="176" fontId="22" fillId="0" borderId="0" xfId="15" applyNumberFormat="1" applyFont="1" applyBorder="1" applyAlignment="1">
      <alignment horizontal="center"/>
    </xf>
    <xf numFmtId="176" fontId="8" fillId="0" borderId="10" xfId="15" applyNumberFormat="1" applyFont="1" applyBorder="1" applyAlignment="1">
      <alignment vertical="center"/>
    </xf>
    <xf numFmtId="176" fontId="8" fillId="0" borderId="41" xfId="15" applyNumberFormat="1" applyFont="1" applyBorder="1" applyAlignment="1">
      <alignment vertical="center"/>
    </xf>
    <xf numFmtId="176" fontId="8" fillId="0" borderId="69" xfId="15" applyNumberFormat="1" applyFont="1" applyBorder="1" applyAlignment="1">
      <alignment horizontal="right" vertical="center"/>
    </xf>
    <xf numFmtId="176" fontId="8" fillId="0" borderId="91" xfId="15" applyNumberFormat="1" applyFont="1" applyBorder="1" applyAlignment="1">
      <alignment vertical="center"/>
    </xf>
    <xf numFmtId="176" fontId="8" fillId="0" borderId="69" xfId="15" applyNumberFormat="1" applyFont="1" applyBorder="1" applyAlignment="1">
      <alignment vertical="center"/>
    </xf>
    <xf numFmtId="176" fontId="8" fillId="0" borderId="25" xfId="15" applyNumberFormat="1" applyFont="1" applyBorder="1" applyAlignment="1">
      <alignment vertical="center"/>
    </xf>
    <xf numFmtId="176" fontId="8" fillId="0" borderId="1" xfId="15" applyNumberFormat="1" applyFont="1" applyBorder="1" applyAlignment="1">
      <alignment vertical="center"/>
    </xf>
    <xf numFmtId="176" fontId="8" fillId="0" borderId="71" xfId="15" applyNumberFormat="1" applyFont="1" applyBorder="1" applyAlignment="1">
      <alignment vertical="center"/>
    </xf>
    <xf numFmtId="176" fontId="8" fillId="0" borderId="3" xfId="15" applyNumberFormat="1" applyFont="1" applyBorder="1" applyAlignment="1">
      <alignment vertical="center"/>
    </xf>
    <xf numFmtId="176" fontId="8" fillId="0" borderId="0" xfId="15" applyNumberFormat="1" applyFont="1" applyBorder="1" applyAlignment="1">
      <alignment vertical="center"/>
    </xf>
    <xf numFmtId="176" fontId="8" fillId="0" borderId="68" xfId="15" applyNumberFormat="1" applyFont="1" applyBorder="1" applyAlignment="1">
      <alignment vertical="center"/>
    </xf>
    <xf numFmtId="176" fontId="8" fillId="0" borderId="58" xfId="15" applyNumberFormat="1" applyFont="1" applyBorder="1" applyAlignment="1">
      <alignment vertical="center"/>
    </xf>
    <xf numFmtId="176" fontId="8" fillId="0" borderId="93" xfId="15" applyNumberFormat="1" applyFont="1" applyBorder="1" applyAlignment="1">
      <alignment vertical="center"/>
    </xf>
    <xf numFmtId="176" fontId="8" fillId="0" borderId="65" xfId="15" applyNumberFormat="1" applyFont="1" applyBorder="1" applyAlignment="1">
      <alignment vertical="center"/>
    </xf>
    <xf numFmtId="176" fontId="15" fillId="0" borderId="3" xfId="15" applyNumberFormat="1" applyFont="1" applyBorder="1" applyAlignment="1">
      <alignment vertical="center"/>
    </xf>
    <xf numFmtId="176" fontId="15" fillId="0" borderId="0" xfId="15" applyNumberFormat="1" applyFont="1" applyBorder="1" applyAlignment="1" applyProtection="1">
      <alignment horizontal="centerContinuous" vertical="center"/>
    </xf>
    <xf numFmtId="176" fontId="15" fillId="0" borderId="68" xfId="15" applyNumberFormat="1" applyFont="1" applyBorder="1" applyAlignment="1" applyProtection="1">
      <alignment horizontal="centerContinuous" vertical="center"/>
    </xf>
    <xf numFmtId="176" fontId="15" fillId="0" borderId="3" xfId="15" applyNumberFormat="1" applyFont="1" applyBorder="1" applyAlignment="1" applyProtection="1">
      <alignment horizontal="distributed" vertical="center"/>
    </xf>
    <xf numFmtId="176" fontId="8" fillId="0" borderId="0" xfId="15" applyNumberFormat="1" applyFont="1" applyBorder="1" applyAlignment="1" applyProtection="1">
      <alignment vertical="center"/>
    </xf>
    <xf numFmtId="176" fontId="8" fillId="0" borderId="68" xfId="15" applyNumberFormat="1" applyFont="1" applyBorder="1" applyAlignment="1" applyProtection="1">
      <alignment vertical="center"/>
    </xf>
    <xf numFmtId="176" fontId="8" fillId="0" borderId="0" xfId="16" applyNumberFormat="1" applyFont="1" applyBorder="1" applyAlignment="1">
      <alignment vertical="center"/>
    </xf>
    <xf numFmtId="176" fontId="8" fillId="0" borderId="58" xfId="16" applyNumberFormat="1" applyFont="1" applyBorder="1" applyAlignment="1">
      <alignment vertical="center"/>
    </xf>
    <xf numFmtId="176" fontId="8" fillId="0" borderId="93" xfId="16" applyNumberFormat="1" applyFont="1" applyBorder="1" applyAlignment="1">
      <alignment vertical="center"/>
    </xf>
    <xf numFmtId="176" fontId="8" fillId="0" borderId="68" xfId="15" applyNumberFormat="1" applyFont="1" applyBorder="1" applyAlignment="1" applyProtection="1">
      <alignment horizontal="distributed" vertical="center"/>
    </xf>
    <xf numFmtId="176" fontId="8" fillId="0" borderId="0" xfId="16" applyNumberFormat="1" applyFont="1" applyBorder="1" applyAlignment="1">
      <alignment horizontal="right" vertical="center"/>
    </xf>
    <xf numFmtId="176" fontId="8" fillId="0" borderId="58" xfId="16" applyNumberFormat="1" applyFont="1" applyBorder="1" applyAlignment="1">
      <alignment horizontal="right" vertical="center"/>
    </xf>
    <xf numFmtId="176" fontId="16" fillId="0" borderId="0" xfId="17" applyNumberFormat="1" applyFont="1" applyFill="1" applyAlignment="1">
      <alignment horizontal="center" vertical="center" shrinkToFit="1"/>
    </xf>
    <xf numFmtId="176" fontId="16" fillId="0" borderId="68" xfId="15" applyNumberFormat="1" applyFont="1" applyBorder="1" applyAlignment="1" applyProtection="1">
      <alignment horizontal="distributed" vertical="center"/>
    </xf>
    <xf numFmtId="176" fontId="8" fillId="0" borderId="41" xfId="15" applyNumberFormat="1" applyFont="1" applyBorder="1" applyAlignment="1" applyProtection="1">
      <alignment vertical="center"/>
    </xf>
    <xf numFmtId="176" fontId="8" fillId="0" borderId="69" xfId="15" applyNumberFormat="1" applyFont="1" applyBorder="1" applyAlignment="1" applyProtection="1">
      <alignment horizontal="distributed" vertical="center"/>
    </xf>
    <xf numFmtId="176" fontId="8" fillId="0" borderId="41" xfId="16" applyNumberFormat="1" applyFont="1" applyBorder="1" applyAlignment="1">
      <alignment vertical="center"/>
    </xf>
    <xf numFmtId="176" fontId="8" fillId="0" borderId="65" xfId="16" applyNumberFormat="1" applyFont="1" applyBorder="1" applyAlignment="1">
      <alignment vertical="center"/>
    </xf>
    <xf numFmtId="176" fontId="8" fillId="0" borderId="69" xfId="16" applyNumberFormat="1" applyFont="1" applyBorder="1" applyAlignment="1">
      <alignment vertical="center"/>
    </xf>
    <xf numFmtId="176" fontId="8" fillId="0" borderId="91" xfId="16" applyNumberFormat="1" applyFont="1" applyBorder="1" applyAlignment="1">
      <alignment vertical="center"/>
    </xf>
    <xf numFmtId="176" fontId="8" fillId="0" borderId="68" xfId="15" applyNumberFormat="1" applyFont="1" applyBorder="1" applyAlignment="1">
      <alignment horizontal="distributed" vertical="center"/>
    </xf>
    <xf numFmtId="176" fontId="16" fillId="0" borderId="0" xfId="17" applyNumberFormat="1" applyFont="1" applyAlignment="1">
      <alignment horizontal="center" vertical="center" shrinkToFit="1"/>
    </xf>
    <xf numFmtId="176" fontId="8" fillId="0" borderId="71" xfId="15" applyNumberFormat="1" applyFont="1" applyBorder="1" applyAlignment="1">
      <alignment horizontal="distributed" vertical="center"/>
    </xf>
    <xf numFmtId="176" fontId="8" fillId="0" borderId="71" xfId="15" applyNumberFormat="1" applyFont="1" applyBorder="1" applyAlignment="1" applyProtection="1">
      <alignment horizontal="distributed" vertical="center"/>
    </xf>
    <xf numFmtId="176" fontId="8" fillId="0" borderId="83" xfId="15" applyNumberFormat="1" applyFont="1" applyBorder="1" applyAlignment="1" applyProtection="1">
      <alignment horizontal="distributed" vertical="center"/>
    </xf>
    <xf numFmtId="176" fontId="8" fillId="0" borderId="41" xfId="15" applyNumberFormat="1" applyFont="1" applyBorder="1" applyAlignment="1">
      <alignment horizontal="left" vertical="center" shrinkToFit="1"/>
    </xf>
    <xf numFmtId="176" fontId="8" fillId="0" borderId="86" xfId="15" applyNumberFormat="1" applyFont="1" applyBorder="1" applyAlignment="1">
      <alignment horizontal="distributed" vertical="center"/>
    </xf>
    <xf numFmtId="176" fontId="8" fillId="0" borderId="69" xfId="15" applyNumberFormat="1" applyFont="1" applyBorder="1" applyAlignment="1">
      <alignment horizontal="distributed" vertical="center"/>
    </xf>
    <xf numFmtId="176" fontId="8" fillId="0" borderId="24" xfId="15" applyNumberFormat="1" applyFont="1" applyBorder="1" applyAlignment="1" applyProtection="1">
      <alignment horizontal="left" vertical="center"/>
    </xf>
    <xf numFmtId="176" fontId="8" fillId="0" borderId="38" xfId="15" applyNumberFormat="1" applyFont="1" applyBorder="1" applyAlignment="1" applyProtection="1">
      <alignment horizontal="left" vertical="center"/>
    </xf>
    <xf numFmtId="176" fontId="8" fillId="0" borderId="95" xfId="15" applyNumberFormat="1" applyFont="1" applyBorder="1" applyAlignment="1" applyProtection="1">
      <alignment horizontal="distributed" vertical="center"/>
    </xf>
    <xf numFmtId="176" fontId="8" fillId="0" borderId="1" xfId="15" applyNumberFormat="1" applyFont="1" applyBorder="1" applyAlignment="1" applyProtection="1">
      <alignment horizontal="left" vertical="center"/>
    </xf>
    <xf numFmtId="176" fontId="8" fillId="0" borderId="0" xfId="15" applyNumberFormat="1" applyFont="1" applyFill="1" applyAlignment="1">
      <alignment vertical="center"/>
    </xf>
    <xf numFmtId="176" fontId="8" fillId="0" borderId="0" xfId="15" applyNumberFormat="1" applyFont="1" applyAlignment="1">
      <alignment vertical="center"/>
    </xf>
    <xf numFmtId="176" fontId="8" fillId="0" borderId="36" xfId="15" applyNumberFormat="1" applyFont="1" applyBorder="1" applyAlignment="1">
      <alignment horizontal="center" vertical="center" shrinkToFit="1"/>
    </xf>
    <xf numFmtId="176" fontId="8" fillId="0" borderId="55" xfId="15" applyNumberFormat="1" applyFont="1" applyBorder="1" applyAlignment="1">
      <alignment horizontal="center" vertical="center" shrinkToFit="1"/>
    </xf>
    <xf numFmtId="176" fontId="8" fillId="0" borderId="92" xfId="15" applyNumberFormat="1" applyFont="1" applyBorder="1" applyAlignment="1">
      <alignment horizontal="center" vertical="center" shrinkToFit="1"/>
    </xf>
    <xf numFmtId="176" fontId="8" fillId="0" borderId="30" xfId="15" applyNumberFormat="1" applyFont="1" applyBorder="1" applyAlignment="1">
      <alignment horizontal="center" vertical="center" shrinkToFit="1"/>
    </xf>
    <xf numFmtId="176" fontId="8" fillId="0" borderId="86" xfId="15" applyNumberFormat="1" applyFont="1" applyBorder="1" applyAlignment="1">
      <alignment horizontal="center" vertical="center" shrinkToFit="1"/>
    </xf>
    <xf numFmtId="176" fontId="8" fillId="0" borderId="98" xfId="15" applyNumberFormat="1" applyFont="1" applyBorder="1" applyAlignment="1">
      <alignment vertical="center"/>
    </xf>
    <xf numFmtId="176" fontId="8" fillId="0" borderId="99" xfId="15" applyNumberFormat="1" applyFont="1" applyBorder="1" applyAlignment="1">
      <alignment vertical="center"/>
    </xf>
    <xf numFmtId="176" fontId="8" fillId="0" borderId="100" xfId="15" applyNumberFormat="1" applyFont="1" applyBorder="1" applyAlignment="1">
      <alignment vertical="center"/>
    </xf>
    <xf numFmtId="176" fontId="8" fillId="0" borderId="97" xfId="15" applyNumberFormat="1" applyFont="1" applyBorder="1" applyAlignment="1">
      <alignment horizontal="center" vertical="center" shrinkToFit="1"/>
    </xf>
    <xf numFmtId="176" fontId="8" fillId="0" borderId="101" xfId="15" applyNumberFormat="1" applyFont="1" applyBorder="1" applyAlignment="1">
      <alignment vertical="center"/>
    </xf>
    <xf numFmtId="176" fontId="8" fillId="0" borderId="96" xfId="6" applyNumberFormat="1" applyFont="1" applyFill="1" applyBorder="1" applyAlignment="1" applyProtection="1">
      <alignment vertical="center"/>
    </xf>
    <xf numFmtId="176" fontId="8" fillId="0" borderId="96" xfId="6" applyNumberFormat="1" applyFont="1" applyFill="1" applyBorder="1" applyAlignment="1">
      <alignment vertical="center"/>
    </xf>
    <xf numFmtId="176" fontId="20" fillId="0" borderId="0" xfId="2" applyNumberFormat="1" applyFont="1" applyFill="1" applyBorder="1" applyAlignment="1" applyProtection="1">
      <alignment horizontal="right" vertical="center" shrinkToFit="1"/>
    </xf>
    <xf numFmtId="176" fontId="8" fillId="0" borderId="109" xfId="6" applyNumberFormat="1" applyFont="1" applyFill="1" applyBorder="1" applyAlignment="1">
      <alignment vertical="center"/>
    </xf>
    <xf numFmtId="176" fontId="8" fillId="0" borderId="110" xfId="6" applyNumberFormat="1" applyFont="1" applyFill="1" applyBorder="1" applyAlignment="1" applyProtection="1">
      <alignment vertical="center"/>
    </xf>
    <xf numFmtId="176" fontId="8" fillId="0" borderId="2" xfId="6" applyNumberFormat="1" applyFont="1" applyFill="1" applyBorder="1" applyAlignment="1" applyProtection="1">
      <alignment horizontal="distributed" vertical="center"/>
    </xf>
    <xf numFmtId="176" fontId="8" fillId="0" borderId="7" xfId="6" applyNumberFormat="1" applyFont="1" applyFill="1" applyBorder="1" applyAlignment="1" applyProtection="1">
      <alignment horizontal="center" vertical="center"/>
    </xf>
    <xf numFmtId="176" fontId="8" fillId="0" borderId="8" xfId="6" applyNumberFormat="1" applyFont="1" applyFill="1" applyBorder="1" applyAlignment="1" applyProtection="1">
      <alignment horizontal="center" vertical="center"/>
    </xf>
    <xf numFmtId="176" fontId="8" fillId="0" borderId="2" xfId="7" applyNumberFormat="1" applyFont="1" applyFill="1" applyBorder="1" applyAlignment="1">
      <alignment vertical="center"/>
    </xf>
    <xf numFmtId="176" fontId="15" fillId="0" borderId="16" xfId="6" applyNumberFormat="1" applyFont="1" applyFill="1" applyBorder="1" applyAlignment="1" applyProtection="1">
      <alignment horizontal="center" vertical="center"/>
    </xf>
    <xf numFmtId="176" fontId="8" fillId="0" borderId="2" xfId="6" applyNumberFormat="1" applyFont="1" applyFill="1" applyBorder="1" applyAlignment="1" applyProtection="1">
      <alignment horizontal="distributed" vertical="center"/>
    </xf>
    <xf numFmtId="176" fontId="8" fillId="0" borderId="7" xfId="6" applyNumberFormat="1" applyFont="1" applyFill="1" applyBorder="1" applyAlignment="1" applyProtection="1">
      <alignment horizontal="center" vertical="center"/>
    </xf>
    <xf numFmtId="176" fontId="8" fillId="0" borderId="8" xfId="6" applyNumberFormat="1" applyFont="1" applyFill="1" applyBorder="1" applyAlignment="1" applyProtection="1">
      <alignment horizontal="center" vertical="center"/>
    </xf>
    <xf numFmtId="176" fontId="8" fillId="0" borderId="7" xfId="9" applyNumberFormat="1" applyFont="1" applyFill="1" applyBorder="1" applyAlignment="1" applyProtection="1">
      <alignment horizontal="center" vertical="center"/>
    </xf>
    <xf numFmtId="176" fontId="8" fillId="0" borderId="2" xfId="9" applyNumberFormat="1" applyFont="1" applyFill="1" applyBorder="1" applyAlignment="1" applyProtection="1">
      <alignment horizontal="center" vertical="center"/>
    </xf>
    <xf numFmtId="176" fontId="8" fillId="0" borderId="7" xfId="11" applyNumberFormat="1" applyFont="1" applyBorder="1" applyAlignment="1" applyProtection="1">
      <alignment horizontal="center" vertical="center"/>
    </xf>
    <xf numFmtId="176" fontId="8" fillId="0" borderId="108" xfId="7" applyNumberFormat="1" applyFont="1" applyFill="1" applyBorder="1" applyAlignment="1" applyProtection="1">
      <alignment vertical="center"/>
    </xf>
    <xf numFmtId="176" fontId="8" fillId="0" borderId="19" xfId="7" applyNumberFormat="1" applyFont="1" applyFill="1" applyBorder="1" applyAlignment="1" applyProtection="1">
      <alignment vertical="center"/>
    </xf>
    <xf numFmtId="176" fontId="8" fillId="0" borderId="35" xfId="7" applyNumberFormat="1" applyFont="1" applyFill="1" applyBorder="1" applyAlignment="1" applyProtection="1">
      <alignment vertical="center"/>
    </xf>
    <xf numFmtId="176" fontId="8" fillId="0" borderId="5" xfId="6" applyNumberFormat="1" applyFont="1" applyFill="1" applyBorder="1" applyAlignment="1">
      <alignment vertical="center"/>
    </xf>
    <xf numFmtId="176" fontId="8" fillId="0" borderId="68" xfId="7" applyNumberFormat="1" applyFont="1" applyFill="1" applyBorder="1" applyAlignment="1" applyProtection="1">
      <alignment vertical="center"/>
    </xf>
    <xf numFmtId="176" fontId="8" fillId="0" borderId="70" xfId="7" applyNumberFormat="1" applyFont="1" applyFill="1" applyBorder="1" applyAlignment="1" applyProtection="1">
      <alignment vertical="center"/>
    </xf>
    <xf numFmtId="176" fontId="8" fillId="0" borderId="49" xfId="7" applyNumberFormat="1" applyFont="1" applyFill="1" applyBorder="1" applyAlignment="1" applyProtection="1">
      <alignment vertical="center"/>
    </xf>
    <xf numFmtId="176" fontId="8" fillId="0" borderId="22" xfId="7" applyNumberFormat="1" applyFont="1" applyFill="1" applyBorder="1" applyAlignment="1" applyProtection="1">
      <alignment vertical="center"/>
    </xf>
    <xf numFmtId="176" fontId="8" fillId="0" borderId="71" xfId="7" applyNumberFormat="1" applyFont="1" applyFill="1" applyBorder="1" applyAlignment="1" applyProtection="1">
      <alignment vertical="center"/>
    </xf>
    <xf numFmtId="176" fontId="15" fillId="0" borderId="2" xfId="10" applyNumberFormat="1" applyFont="1" applyFill="1" applyBorder="1" applyAlignment="1" applyProtection="1">
      <alignment horizontal="right" vertical="center" shrinkToFit="1"/>
    </xf>
    <xf numFmtId="176" fontId="15" fillId="0" borderId="7" xfId="10" applyNumberFormat="1" applyFont="1" applyFill="1" applyBorder="1" applyAlignment="1" applyProtection="1">
      <alignment vertical="center"/>
    </xf>
    <xf numFmtId="176" fontId="15" fillId="0" borderId="2" xfId="10" applyNumberFormat="1" applyFont="1" applyFill="1" applyBorder="1" applyAlignment="1" applyProtection="1">
      <alignment vertical="center"/>
    </xf>
    <xf numFmtId="176" fontId="15" fillId="0" borderId="2" xfId="10" applyNumberFormat="1" applyFont="1" applyFill="1" applyBorder="1" applyAlignment="1" applyProtection="1">
      <alignment horizontal="right" vertical="center"/>
    </xf>
    <xf numFmtId="176" fontId="8" fillId="0" borderId="13" xfId="10" applyNumberFormat="1" applyFont="1" applyFill="1" applyBorder="1" applyAlignment="1" applyProtection="1">
      <alignment horizontal="right" vertical="center"/>
    </xf>
    <xf numFmtId="176" fontId="8" fillId="0" borderId="65" xfId="10" applyNumberFormat="1" applyFont="1" applyFill="1" applyBorder="1" applyAlignment="1" applyProtection="1">
      <alignment horizontal="right" vertical="center"/>
    </xf>
    <xf numFmtId="176" fontId="8" fillId="0" borderId="41" xfId="10" applyNumberFormat="1" applyFont="1" applyFill="1" applyBorder="1" applyAlignment="1" applyProtection="1">
      <alignment horizontal="right" vertical="center"/>
    </xf>
    <xf numFmtId="176" fontId="8" fillId="0" borderId="65" xfId="9" applyNumberFormat="1" applyFont="1" applyFill="1" applyBorder="1" applyAlignment="1">
      <alignment horizontal="right" vertical="center" shrinkToFit="1"/>
    </xf>
    <xf numFmtId="176" fontId="8" fillId="0" borderId="69" xfId="10" applyNumberFormat="1" applyFont="1" applyFill="1" applyBorder="1" applyAlignment="1" applyProtection="1">
      <alignment horizontal="right" vertical="center"/>
    </xf>
    <xf numFmtId="176" fontId="8" fillId="0" borderId="7" xfId="10" applyNumberFormat="1" applyFont="1" applyFill="1" applyBorder="1" applyAlignment="1" applyProtection="1">
      <alignment horizontal="right" vertical="center"/>
    </xf>
    <xf numFmtId="176" fontId="8" fillId="0" borderId="58" xfId="10" applyNumberFormat="1" applyFont="1" applyFill="1" applyBorder="1" applyAlignment="1" applyProtection="1">
      <alignment horizontal="right" vertical="center"/>
    </xf>
    <xf numFmtId="176" fontId="8" fillId="0" borderId="0" xfId="10" applyNumberFormat="1" applyFont="1" applyFill="1" applyBorder="1" applyAlignment="1" applyProtection="1">
      <alignment horizontal="right" vertical="center"/>
    </xf>
    <xf numFmtId="176" fontId="8" fillId="0" borderId="58" xfId="9" applyNumberFormat="1" applyFont="1" applyFill="1" applyBorder="1" applyAlignment="1">
      <alignment horizontal="right" vertical="center" shrinkToFit="1"/>
    </xf>
    <xf numFmtId="176" fontId="8" fillId="0" borderId="48" xfId="10" applyNumberFormat="1" applyFont="1" applyFill="1" applyBorder="1" applyAlignment="1" applyProtection="1">
      <alignment horizontal="right" vertical="center"/>
    </xf>
    <xf numFmtId="176" fontId="8" fillId="0" borderId="61" xfId="10" applyNumberFormat="1" applyFont="1" applyFill="1" applyBorder="1" applyAlignment="1" applyProtection="1">
      <alignment horizontal="right" vertical="center"/>
    </xf>
    <xf numFmtId="176" fontId="8" fillId="0" borderId="1" xfId="10" applyNumberFormat="1" applyFont="1" applyFill="1" applyBorder="1" applyAlignment="1" applyProtection="1">
      <alignment horizontal="right" vertical="center"/>
    </xf>
    <xf numFmtId="176" fontId="8" fillId="0" borderId="61" xfId="9" applyNumberFormat="1" applyFont="1" applyFill="1" applyBorder="1" applyAlignment="1">
      <alignment horizontal="right" vertical="center" shrinkToFit="1"/>
    </xf>
    <xf numFmtId="176" fontId="8" fillId="0" borderId="70" xfId="10" applyNumberFormat="1" applyFont="1" applyFill="1" applyBorder="1" applyAlignment="1" applyProtection="1">
      <alignment horizontal="right" vertical="center"/>
    </xf>
    <xf numFmtId="176" fontId="8" fillId="0" borderId="16" xfId="10" applyNumberFormat="1" applyFont="1" applyFill="1" applyBorder="1" applyAlignment="1" applyProtection="1">
      <alignment horizontal="right" vertical="center"/>
    </xf>
    <xf numFmtId="176" fontId="8" fillId="0" borderId="71" xfId="10" applyNumberFormat="1" applyFont="1" applyFill="1" applyBorder="1" applyAlignment="1" applyProtection="1">
      <alignment horizontal="right" vertical="center"/>
    </xf>
    <xf numFmtId="176" fontId="8" fillId="0" borderId="58" xfId="10" applyNumberFormat="1" applyFont="1" applyFill="1" applyBorder="1" applyAlignment="1">
      <alignment vertical="center"/>
    </xf>
    <xf numFmtId="176" fontId="8" fillId="0" borderId="58" xfId="10" applyNumberFormat="1" applyFont="1" applyFill="1" applyBorder="1" applyAlignment="1" applyProtection="1">
      <alignment vertical="center"/>
    </xf>
    <xf numFmtId="176" fontId="8" fillId="0" borderId="58" xfId="2" applyNumberFormat="1" applyFont="1" applyFill="1" applyBorder="1" applyAlignment="1">
      <alignment vertical="center"/>
    </xf>
    <xf numFmtId="176" fontId="8" fillId="0" borderId="61" xfId="10" applyNumberFormat="1" applyFont="1" applyFill="1" applyBorder="1" applyAlignment="1">
      <alignment vertical="center"/>
    </xf>
    <xf numFmtId="176" fontId="8" fillId="0" borderId="61" xfId="10" applyNumberFormat="1" applyFont="1" applyFill="1" applyBorder="1" applyAlignment="1" applyProtection="1">
      <alignment vertical="center"/>
    </xf>
    <xf numFmtId="176" fontId="15" fillId="0" borderId="0" xfId="10" applyNumberFormat="1" applyFont="1" applyFill="1" applyBorder="1" applyAlignment="1" applyProtection="1">
      <alignment vertical="center"/>
    </xf>
    <xf numFmtId="176" fontId="15" fillId="0" borderId="2" xfId="10" applyNumberFormat="1" applyFont="1" applyFill="1" applyBorder="1" applyAlignment="1">
      <alignment vertical="center"/>
    </xf>
    <xf numFmtId="176" fontId="15" fillId="0" borderId="7" xfId="10" applyNumberFormat="1" applyFont="1" applyFill="1" applyBorder="1" applyAlignment="1" applyProtection="1">
      <alignment vertical="center"/>
      <protection locked="0"/>
    </xf>
    <xf numFmtId="176" fontId="15" fillId="0" borderId="0" xfId="10" applyNumberFormat="1" applyFont="1" applyFill="1" applyBorder="1" applyAlignment="1">
      <alignment horizontal="right" vertical="center"/>
    </xf>
    <xf numFmtId="176" fontId="15" fillId="0" borderId="2" xfId="10" applyNumberFormat="1" applyFont="1" applyFill="1" applyBorder="1" applyAlignment="1">
      <alignment horizontal="right" vertical="center"/>
    </xf>
    <xf numFmtId="176" fontId="15" fillId="0" borderId="7" xfId="10" applyNumberFormat="1" applyFont="1" applyFill="1" applyBorder="1" applyAlignment="1" applyProtection="1">
      <alignment horizontal="right" vertical="center"/>
    </xf>
    <xf numFmtId="176" fontId="15" fillId="0" borderId="0" xfId="10" applyNumberFormat="1" applyFont="1" applyFill="1" applyBorder="1" applyAlignment="1" applyProtection="1">
      <alignment horizontal="right" vertical="center"/>
    </xf>
    <xf numFmtId="176" fontId="8" fillId="0" borderId="15" xfId="10" applyNumberFormat="1" applyFont="1" applyFill="1" applyBorder="1" applyAlignment="1" applyProtection="1">
      <alignment vertical="center"/>
      <protection locked="0"/>
    </xf>
    <xf numFmtId="176" fontId="8" fillId="0" borderId="24" xfId="10" applyNumberFormat="1" applyFont="1" applyFill="1" applyBorder="1" applyAlignment="1" applyProtection="1">
      <alignment vertical="center"/>
      <protection locked="0"/>
    </xf>
    <xf numFmtId="176" fontId="8" fillId="0" borderId="16" xfId="10" applyNumberFormat="1" applyFont="1" applyFill="1" applyBorder="1" applyAlignment="1" applyProtection="1">
      <alignment vertical="center"/>
      <protection locked="0"/>
    </xf>
    <xf numFmtId="176" fontId="8" fillId="0" borderId="5" xfId="10" applyNumberFormat="1" applyFont="1" applyFill="1" applyBorder="1" applyAlignment="1" applyProtection="1">
      <alignment horizontal="right" vertical="center"/>
    </xf>
    <xf numFmtId="176" fontId="8" fillId="0" borderId="5" xfId="10" applyNumberFormat="1" applyFont="1" applyBorder="1" applyAlignment="1" applyProtection="1">
      <alignment vertical="center"/>
    </xf>
    <xf numFmtId="176" fontId="8" fillId="0" borderId="6" xfId="10" applyNumberFormat="1" applyFont="1" applyBorder="1" applyAlignment="1" applyProtection="1">
      <alignment vertical="center"/>
    </xf>
    <xf numFmtId="176" fontId="8" fillId="0" borderId="21" xfId="10" applyNumberFormat="1" applyFont="1" applyBorder="1" applyAlignment="1" applyProtection="1">
      <alignment vertical="center"/>
    </xf>
    <xf numFmtId="176" fontId="8" fillId="0" borderId="2" xfId="10" applyNumberFormat="1" applyFont="1" applyBorder="1" applyAlignment="1" applyProtection="1">
      <alignment vertical="center"/>
    </xf>
    <xf numFmtId="176" fontId="8" fillId="0" borderId="7" xfId="10" applyNumberFormat="1" applyFont="1" applyBorder="1" applyAlignment="1" applyProtection="1">
      <alignment vertical="center"/>
    </xf>
    <xf numFmtId="176" fontId="8" fillId="3" borderId="0" xfId="10" applyNumberFormat="1" applyFont="1" applyFill="1" applyBorder="1" applyAlignment="1" applyProtection="1">
      <alignment vertical="center"/>
    </xf>
    <xf numFmtId="176" fontId="8" fillId="3" borderId="7" xfId="10" applyNumberFormat="1" applyFont="1" applyFill="1" applyBorder="1" applyAlignment="1" applyProtection="1">
      <alignment vertical="center"/>
    </xf>
    <xf numFmtId="176" fontId="8" fillId="3" borderId="2" xfId="10" applyNumberFormat="1" applyFont="1" applyFill="1" applyBorder="1" applyAlignment="1" applyProtection="1">
      <alignment vertical="center"/>
    </xf>
    <xf numFmtId="176" fontId="8" fillId="0" borderId="58" xfId="10" applyNumberFormat="1" applyFont="1" applyBorder="1" applyAlignment="1" applyProtection="1">
      <alignment vertical="center"/>
    </xf>
    <xf numFmtId="176" fontId="8" fillId="0" borderId="2" xfId="10" applyNumberFormat="1" applyFont="1" applyBorder="1" applyAlignment="1">
      <alignment vertical="center"/>
    </xf>
    <xf numFmtId="176" fontId="8" fillId="0" borderId="2" xfId="2" applyNumberFormat="1" applyFont="1" applyBorder="1" applyAlignment="1">
      <alignment vertical="center"/>
    </xf>
    <xf numFmtId="176" fontId="8" fillId="0" borderId="16" xfId="10" applyNumberFormat="1" applyFont="1" applyBorder="1" applyAlignment="1" applyProtection="1">
      <alignment vertical="center"/>
    </xf>
    <xf numFmtId="176" fontId="8" fillId="0" borderId="15" xfId="10" applyNumberFormat="1" applyFont="1" applyBorder="1" applyAlignment="1" applyProtection="1">
      <alignment vertical="center"/>
    </xf>
    <xf numFmtId="176" fontId="8" fillId="0" borderId="24" xfId="10" applyNumberFormat="1" applyFont="1" applyBorder="1" applyAlignment="1" applyProtection="1">
      <alignment vertical="center"/>
    </xf>
    <xf numFmtId="176" fontId="15" fillId="0" borderId="2" xfId="10" applyNumberFormat="1" applyFont="1" applyFill="1" applyBorder="1" applyAlignment="1" applyProtection="1">
      <alignment vertical="center" shrinkToFit="1"/>
    </xf>
    <xf numFmtId="176" fontId="8" fillId="0" borderId="7" xfId="0" applyNumberFormat="1" applyFont="1" applyFill="1" applyBorder="1" applyAlignment="1" applyProtection="1">
      <alignment horizontal="distributed" vertical="center"/>
    </xf>
    <xf numFmtId="176" fontId="8" fillId="0" borderId="0" xfId="0" applyNumberFormat="1" applyFont="1" applyFill="1" applyBorder="1" applyAlignment="1">
      <alignment horizontal="distributed" vertical="center"/>
    </xf>
    <xf numFmtId="176" fontId="8" fillId="0" borderId="7" xfId="0" applyNumberFormat="1" applyFont="1" applyFill="1" applyBorder="1" applyAlignment="1" applyProtection="1">
      <alignment vertical="center"/>
    </xf>
    <xf numFmtId="176" fontId="8" fillId="0" borderId="34" xfId="0" applyNumberFormat="1" applyFont="1" applyFill="1" applyBorder="1" applyAlignment="1" applyProtection="1">
      <alignment horizontal="distributed" vertical="center"/>
    </xf>
    <xf numFmtId="176" fontId="8" fillId="0" borderId="3" xfId="0" applyNumberFormat="1" applyFont="1" applyFill="1" applyBorder="1" applyAlignment="1" applyProtection="1">
      <alignment horizontal="distributed" vertical="center"/>
    </xf>
    <xf numFmtId="176" fontId="8" fillId="0" borderId="15" xfId="0" applyNumberFormat="1" applyFont="1" applyFill="1" applyBorder="1" applyAlignment="1" applyProtection="1">
      <alignment horizontal="distributed" vertical="center"/>
    </xf>
    <xf numFmtId="176" fontId="15" fillId="0" borderId="7" xfId="8" applyNumberFormat="1" applyFont="1" applyFill="1" applyBorder="1" applyAlignment="1" applyProtection="1">
      <alignment horizontal="distributed" vertical="center"/>
    </xf>
    <xf numFmtId="176" fontId="8" fillId="0" borderId="2" xfId="8" applyNumberFormat="1" applyFont="1" applyFill="1" applyBorder="1" applyAlignment="1" applyProtection="1">
      <alignment horizontal="center" vertical="center"/>
    </xf>
    <xf numFmtId="176" fontId="6" fillId="0" borderId="0" xfId="13" applyNumberFormat="1" applyFont="1" applyFill="1" applyAlignment="1" applyProtection="1">
      <alignment horizontal="center" vertical="center"/>
    </xf>
    <xf numFmtId="176" fontId="15" fillId="0" borderId="2" xfId="2" applyNumberFormat="1" applyFont="1" applyFill="1" applyBorder="1" applyAlignment="1" applyProtection="1">
      <alignment horizontal="center" vertical="center"/>
      <protection locked="0"/>
    </xf>
    <xf numFmtId="176" fontId="8" fillId="0" borderId="2" xfId="8" applyNumberFormat="1" applyFont="1" applyFill="1" applyBorder="1" applyAlignment="1">
      <alignment vertical="center"/>
    </xf>
    <xf numFmtId="176" fontId="8" fillId="0" borderId="7" xfId="2" applyNumberFormat="1" applyFont="1" applyFill="1" applyBorder="1" applyAlignment="1" applyProtection="1">
      <alignment horizontal="right" vertical="center"/>
    </xf>
    <xf numFmtId="176" fontId="8" fillId="0" borderId="16" xfId="8" applyNumberFormat="1" applyFont="1" applyFill="1" applyBorder="1" applyAlignment="1">
      <alignment vertical="center"/>
    </xf>
    <xf numFmtId="176" fontId="14" fillId="0" borderId="0" xfId="13" applyNumberFormat="1" applyFont="1" applyFill="1" applyAlignment="1" applyProtection="1">
      <alignment vertical="center"/>
    </xf>
    <xf numFmtId="176" fontId="23" fillId="0" borderId="0" xfId="14" applyNumberFormat="1" applyFont="1" applyFill="1" applyBorder="1" applyAlignment="1" applyProtection="1">
      <alignment vertical="center"/>
    </xf>
    <xf numFmtId="176" fontId="20" fillId="0" borderId="65" xfId="13" applyNumberFormat="1" applyFont="1" applyFill="1" applyBorder="1" applyAlignment="1" applyProtection="1">
      <alignment vertical="center"/>
    </xf>
    <xf numFmtId="176" fontId="20" fillId="0" borderId="6" xfId="13" applyNumberFormat="1" applyFont="1" applyFill="1" applyBorder="1" applyAlignment="1" applyProtection="1">
      <alignment vertical="center"/>
    </xf>
    <xf numFmtId="176" fontId="20" fillId="0" borderId="66" xfId="13" applyNumberFormat="1" applyFont="1" applyFill="1" applyBorder="1" applyAlignment="1" applyProtection="1">
      <alignment vertical="center"/>
    </xf>
    <xf numFmtId="176" fontId="20" fillId="0" borderId="0" xfId="13" applyNumberFormat="1" applyFont="1" applyFill="1" applyBorder="1" applyAlignment="1" applyProtection="1">
      <alignment vertical="center"/>
    </xf>
    <xf numFmtId="176" fontId="20" fillId="0" borderId="58" xfId="13" applyNumberFormat="1" applyFont="1" applyFill="1" applyBorder="1" applyAlignment="1" applyProtection="1">
      <alignment vertical="center"/>
    </xf>
    <xf numFmtId="176" fontId="25" fillId="0" borderId="84" xfId="2" applyNumberFormat="1" applyFont="1" applyFill="1" applyBorder="1" applyAlignment="1" applyProtection="1">
      <alignment horizontal="right" vertical="center" shrinkToFit="1"/>
    </xf>
    <xf numFmtId="176" fontId="25" fillId="0" borderId="67" xfId="2" applyNumberFormat="1" applyFont="1" applyFill="1" applyBorder="1" applyAlignment="1" applyProtection="1">
      <alignment horizontal="right" vertical="center" shrinkToFit="1"/>
    </xf>
    <xf numFmtId="176" fontId="25" fillId="0" borderId="85" xfId="2" applyNumberFormat="1" applyFont="1" applyFill="1" applyBorder="1" applyAlignment="1" applyProtection="1">
      <alignment horizontal="right" vertical="center" shrinkToFit="1"/>
    </xf>
    <xf numFmtId="176" fontId="25" fillId="0" borderId="55" xfId="2" applyNumberFormat="1" applyFont="1" applyFill="1" applyBorder="1" applyAlignment="1" applyProtection="1">
      <alignment horizontal="right" vertical="center" shrinkToFit="1"/>
    </xf>
    <xf numFmtId="176" fontId="25" fillId="0" borderId="30" xfId="2" applyNumberFormat="1" applyFont="1" applyFill="1" applyBorder="1" applyAlignment="1" applyProtection="1">
      <alignment horizontal="right" vertical="center" shrinkToFit="1"/>
    </xf>
    <xf numFmtId="176" fontId="25" fillId="0" borderId="86" xfId="2" applyNumberFormat="1" applyFont="1" applyFill="1" applyBorder="1" applyAlignment="1" applyProtection="1">
      <alignment horizontal="right" vertical="center" shrinkToFit="1"/>
    </xf>
    <xf numFmtId="176" fontId="25" fillId="0" borderId="87" xfId="2" applyNumberFormat="1" applyFont="1" applyFill="1" applyBorder="1" applyAlignment="1" applyProtection="1">
      <alignment horizontal="right" vertical="center" shrinkToFit="1"/>
    </xf>
    <xf numFmtId="176" fontId="25" fillId="0" borderId="55" xfId="2" applyNumberFormat="1" applyFont="1" applyFill="1" applyBorder="1" applyAlignment="1" applyProtection="1">
      <alignment horizontal="right" vertical="center"/>
    </xf>
    <xf numFmtId="176" fontId="20" fillId="0" borderId="6" xfId="13" applyNumberFormat="1" applyFont="1" applyFill="1" applyBorder="1" applyAlignment="1" applyProtection="1">
      <alignment vertical="distributed" wrapText="1"/>
    </xf>
    <xf numFmtId="176" fontId="25" fillId="0" borderId="6" xfId="13" applyNumberFormat="1" applyFont="1" applyFill="1" applyBorder="1" applyAlignment="1" applyProtection="1">
      <alignment horizontal="center" vertical="center"/>
    </xf>
    <xf numFmtId="176" fontId="25" fillId="0" borderId="58" xfId="2" applyNumberFormat="1" applyFont="1" applyFill="1" applyBorder="1" applyAlignment="1" applyProtection="1">
      <alignment horizontal="right" vertical="center" shrinkToFit="1"/>
    </xf>
    <xf numFmtId="176" fontId="25" fillId="0" borderId="65" xfId="2" applyNumberFormat="1" applyFont="1" applyFill="1" applyBorder="1" applyAlignment="1" applyProtection="1">
      <alignment horizontal="right" vertical="center" shrinkToFit="1"/>
    </xf>
    <xf numFmtId="176" fontId="20" fillId="0" borderId="7" xfId="13" applyNumberFormat="1" applyFont="1" applyFill="1" applyBorder="1" applyAlignment="1" applyProtection="1">
      <alignment vertical="distributed" wrapText="1"/>
    </xf>
    <xf numFmtId="176" fontId="20" fillId="0" borderId="7" xfId="13" applyNumberFormat="1" applyFont="1" applyFill="1" applyBorder="1" applyAlignment="1" applyProtection="1">
      <alignment horizontal="distributed" vertical="center"/>
    </xf>
    <xf numFmtId="176" fontId="20" fillId="0" borderId="58" xfId="2" applyNumberFormat="1" applyFont="1" applyFill="1" applyBorder="1" applyAlignment="1" applyProtection="1">
      <alignment horizontal="right" vertical="center"/>
    </xf>
    <xf numFmtId="176" fontId="20" fillId="0" borderId="0" xfId="2" applyNumberFormat="1" applyFont="1" applyFill="1" applyBorder="1" applyAlignment="1" applyProtection="1">
      <alignment horizontal="right" vertical="center"/>
    </xf>
    <xf numFmtId="176" fontId="20" fillId="0" borderId="3" xfId="2" applyNumberFormat="1" applyFont="1" applyFill="1" applyBorder="1" applyAlignment="1" applyProtection="1">
      <alignment horizontal="right" vertical="center"/>
    </xf>
    <xf numFmtId="176" fontId="20" fillId="0" borderId="58" xfId="2" applyNumberFormat="1" applyFont="1" applyFill="1" applyBorder="1" applyAlignment="1" applyProtection="1">
      <alignment horizontal="right" vertical="center" shrinkToFit="1"/>
    </xf>
    <xf numFmtId="176" fontId="20" fillId="0" borderId="68" xfId="2" applyNumberFormat="1" applyFont="1" applyFill="1" applyBorder="1" applyAlignment="1" applyProtection="1">
      <alignment horizontal="right" vertical="center"/>
    </xf>
    <xf numFmtId="176" fontId="20" fillId="0" borderId="61" xfId="2" applyNumberFormat="1" applyFont="1" applyFill="1" applyBorder="1" applyAlignment="1" applyProtection="1">
      <alignment horizontal="right" vertical="center"/>
    </xf>
    <xf numFmtId="176" fontId="20" fillId="0" borderId="1" xfId="2" applyNumberFormat="1" applyFont="1" applyFill="1" applyBorder="1" applyAlignment="1" applyProtection="1">
      <alignment horizontal="right" vertical="center"/>
    </xf>
    <xf numFmtId="176" fontId="20" fillId="0" borderId="61" xfId="2" applyNumberFormat="1" applyFont="1" applyFill="1" applyBorder="1" applyAlignment="1" applyProtection="1">
      <alignment horizontal="right" vertical="center" shrinkToFit="1"/>
    </xf>
    <xf numFmtId="176" fontId="20" fillId="0" borderId="1" xfId="2" applyNumberFormat="1" applyFont="1" applyFill="1" applyBorder="1" applyAlignment="1" applyProtection="1">
      <alignment horizontal="right" vertical="center" shrinkToFit="1"/>
    </xf>
    <xf numFmtId="176" fontId="25" fillId="0" borderId="10" xfId="13" applyNumberFormat="1" applyFont="1" applyFill="1" applyBorder="1" applyAlignment="1" applyProtection="1">
      <alignment horizontal="center" vertical="center" shrinkToFit="1"/>
    </xf>
    <xf numFmtId="176" fontId="25" fillId="0" borderId="41" xfId="2" applyNumberFormat="1" applyFont="1" applyFill="1" applyBorder="1" applyAlignment="1" applyProtection="1">
      <alignment horizontal="right" vertical="center" shrinkToFit="1"/>
    </xf>
    <xf numFmtId="176" fontId="20" fillId="0" borderId="3" xfId="13" applyNumberFormat="1" applyFont="1" applyFill="1" applyBorder="1" applyAlignment="1" applyProtection="1">
      <alignment horizontal="distributed" vertical="center"/>
    </xf>
    <xf numFmtId="176" fontId="20" fillId="0" borderId="25" xfId="13" applyNumberFormat="1" applyFont="1" applyFill="1" applyBorder="1" applyAlignment="1" applyProtection="1">
      <alignment horizontal="distributed" vertical="center"/>
    </xf>
    <xf numFmtId="176" fontId="20" fillId="0" borderId="71" xfId="2" applyNumberFormat="1" applyFont="1" applyFill="1" applyBorder="1" applyAlignment="1" applyProtection="1">
      <alignment horizontal="right" vertical="center"/>
    </xf>
    <xf numFmtId="176" fontId="25" fillId="0" borderId="7" xfId="13" applyNumberFormat="1" applyFont="1" applyFill="1" applyBorder="1" applyAlignment="1" applyProtection="1">
      <alignment horizontal="center" vertical="center" shrinkToFit="1"/>
    </xf>
    <xf numFmtId="176" fontId="20" fillId="0" borderId="7" xfId="14" applyNumberFormat="1" applyFont="1" applyFill="1" applyBorder="1" applyAlignment="1">
      <alignment horizontal="distributed" vertical="center"/>
    </xf>
    <xf numFmtId="176" fontId="16" fillId="0" borderId="7" xfId="13" applyNumberFormat="1" applyFont="1" applyFill="1" applyBorder="1" applyAlignment="1" applyProtection="1">
      <alignment horizontal="distributed" vertical="center"/>
    </xf>
    <xf numFmtId="176" fontId="20" fillId="0" borderId="15" xfId="13" applyNumberFormat="1" applyFont="1" applyFill="1" applyBorder="1" applyAlignment="1" applyProtection="1">
      <alignment horizontal="distributed" vertical="center"/>
    </xf>
    <xf numFmtId="176" fontId="25" fillId="0" borderId="58" xfId="2" applyNumberFormat="1" applyFont="1" applyFill="1" applyBorder="1" applyAlignment="1" applyProtection="1">
      <alignment horizontal="right" vertical="center"/>
    </xf>
    <xf numFmtId="176" fontId="25" fillId="0" borderId="13" xfId="13" applyNumberFormat="1" applyFont="1" applyFill="1" applyBorder="1" applyAlignment="1" applyProtection="1">
      <alignment horizontal="center" vertical="center"/>
    </xf>
    <xf numFmtId="176" fontId="25" fillId="0" borderId="65" xfId="2" applyNumberFormat="1" applyFont="1" applyFill="1" applyBorder="1" applyAlignment="1" applyProtection="1">
      <alignment horizontal="right" vertical="center"/>
    </xf>
    <xf numFmtId="176" fontId="25" fillId="0" borderId="41" xfId="2" applyNumberFormat="1" applyFont="1" applyFill="1" applyBorder="1" applyAlignment="1" applyProtection="1">
      <alignment horizontal="right" vertical="center"/>
    </xf>
    <xf numFmtId="176" fontId="25" fillId="0" borderId="69" xfId="2" applyNumberFormat="1" applyFont="1" applyFill="1" applyBorder="1" applyAlignment="1" applyProtection="1">
      <alignment horizontal="right" vertical="center"/>
    </xf>
    <xf numFmtId="176" fontId="20" fillId="0" borderId="65" xfId="13" applyNumberFormat="1" applyFont="1" applyFill="1" applyBorder="1" applyAlignment="1" applyProtection="1">
      <alignment horizontal="distributed" vertical="center" wrapText="1"/>
    </xf>
    <xf numFmtId="176" fontId="20" fillId="0" borderId="55" xfId="13" applyNumberFormat="1" applyFont="1" applyFill="1" applyBorder="1" applyAlignment="1" applyProtection="1">
      <alignment horizontal="distributed" vertical="center"/>
    </xf>
    <xf numFmtId="176" fontId="25" fillId="0" borderId="86" xfId="2" applyNumberFormat="1" applyFont="1" applyFill="1" applyBorder="1" applyAlignment="1" applyProtection="1">
      <alignment horizontal="right" vertical="center"/>
    </xf>
    <xf numFmtId="176" fontId="20" fillId="0" borderId="26" xfId="13" applyNumberFormat="1" applyFont="1" applyFill="1" applyBorder="1" applyAlignment="1" applyProtection="1">
      <alignment horizontal="distributed" vertical="center"/>
    </xf>
    <xf numFmtId="176" fontId="20" fillId="0" borderId="27" xfId="13" applyNumberFormat="1" applyFont="1" applyFill="1" applyBorder="1" applyAlignment="1" applyProtection="1">
      <alignment horizontal="distributed" vertical="center"/>
    </xf>
    <xf numFmtId="176" fontId="25" fillId="0" borderId="30" xfId="2" applyNumberFormat="1" applyFont="1" applyFill="1" applyBorder="1" applyAlignment="1" applyProtection="1">
      <alignment horizontal="right" vertical="center"/>
    </xf>
    <xf numFmtId="176" fontId="20" fillId="0" borderId="10" xfId="13" applyNumberFormat="1" applyFont="1" applyFill="1" applyBorder="1" applyAlignment="1" applyProtection="1">
      <alignment horizontal="distributed" vertical="center"/>
    </xf>
    <xf numFmtId="176" fontId="20" fillId="0" borderId="48" xfId="13" applyNumberFormat="1" applyFont="1" applyFill="1" applyBorder="1" applyAlignment="1" applyProtection="1">
      <alignment horizontal="distributed" vertical="center"/>
    </xf>
    <xf numFmtId="176" fontId="20" fillId="0" borderId="48" xfId="13" applyNumberFormat="1" applyFont="1" applyFill="1" applyBorder="1" applyAlignment="1" applyProtection="1">
      <alignment vertical="distributed" wrapText="1"/>
    </xf>
    <xf numFmtId="176" fontId="20" fillId="0" borderId="42" xfId="13" applyNumberFormat="1" applyFont="1" applyFill="1" applyBorder="1" applyAlignment="1" applyProtection="1">
      <alignment horizontal="distributed" vertical="center"/>
    </xf>
    <xf numFmtId="176" fontId="20" fillId="0" borderId="13" xfId="13" applyNumberFormat="1" applyFont="1" applyFill="1" applyBorder="1" applyAlignment="1" applyProtection="1">
      <alignment horizontal="distributed" vertical="center"/>
    </xf>
    <xf numFmtId="176" fontId="20" fillId="0" borderId="0" xfId="13" applyNumberFormat="1" applyFont="1" applyFill="1" applyAlignment="1" applyProtection="1">
      <alignment vertical="center"/>
    </xf>
    <xf numFmtId="176" fontId="20" fillId="0" borderId="0" xfId="13" applyNumberFormat="1" applyFont="1" applyFill="1" applyAlignment="1" applyProtection="1">
      <alignment vertical="center"/>
      <protection locked="0"/>
    </xf>
    <xf numFmtId="176" fontId="20" fillId="0" borderId="0" xfId="13" applyNumberFormat="1" applyFont="1" applyFill="1" applyBorder="1" applyAlignment="1" applyProtection="1">
      <alignment vertical="center"/>
      <protection locked="0"/>
    </xf>
    <xf numFmtId="177" fontId="23" fillId="0" borderId="0" xfId="0" applyNumberFormat="1" applyFont="1" applyFill="1" applyAlignment="1" applyProtection="1">
      <alignment horizontal="left" vertical="center"/>
    </xf>
    <xf numFmtId="176" fontId="8" fillId="0" borderId="5" xfId="0" applyNumberFormat="1" applyFont="1" applyFill="1" applyBorder="1" applyAlignment="1" applyProtection="1">
      <alignment vertical="center"/>
    </xf>
    <xf numFmtId="176" fontId="8" fillId="0" borderId="2" xfId="0" applyNumberFormat="1" applyFont="1" applyFill="1" applyBorder="1" applyAlignment="1" applyProtection="1">
      <alignment vertical="center"/>
      <protection locked="0"/>
    </xf>
    <xf numFmtId="176" fontId="8" fillId="0" borderId="9" xfId="0" applyNumberFormat="1" applyFont="1" applyFill="1" applyBorder="1" applyAlignment="1" applyProtection="1">
      <alignment vertical="center"/>
      <protection locked="0"/>
    </xf>
    <xf numFmtId="176" fontId="8" fillId="0" borderId="16" xfId="0" applyNumberFormat="1" applyFont="1" applyFill="1" applyBorder="1" applyAlignment="1" applyProtection="1">
      <alignment vertical="center"/>
      <protection locked="0"/>
    </xf>
    <xf numFmtId="176" fontId="8" fillId="0" borderId="18" xfId="0" applyNumberFormat="1" applyFont="1" applyFill="1" applyBorder="1" applyAlignment="1" applyProtection="1">
      <alignment vertical="center"/>
      <protection locked="0"/>
    </xf>
    <xf numFmtId="176" fontId="8" fillId="0" borderId="20" xfId="0" applyNumberFormat="1" applyFont="1" applyFill="1" applyBorder="1" applyAlignment="1" applyProtection="1">
      <alignment vertical="center"/>
    </xf>
    <xf numFmtId="176" fontId="8" fillId="0" borderId="20" xfId="0" applyNumberFormat="1" applyFont="1" applyFill="1" applyBorder="1" applyAlignment="1" applyProtection="1">
      <alignment vertical="center"/>
      <protection locked="0"/>
    </xf>
    <xf numFmtId="176" fontId="8" fillId="0" borderId="39" xfId="0" applyNumberFormat="1" applyFont="1" applyFill="1" applyBorder="1" applyAlignment="1" applyProtection="1">
      <alignment vertical="center"/>
      <protection locked="0"/>
    </xf>
    <xf numFmtId="176" fontId="8" fillId="0" borderId="33" xfId="0" applyNumberFormat="1" applyFont="1" applyFill="1" applyBorder="1" applyAlignment="1" applyProtection="1">
      <alignment vertical="center"/>
      <protection locked="0"/>
    </xf>
    <xf numFmtId="176" fontId="8" fillId="0" borderId="16" xfId="0" applyNumberFormat="1" applyFont="1" applyFill="1" applyBorder="1" applyAlignment="1" applyProtection="1">
      <alignment horizontal="center" vertical="center"/>
      <protection locked="0"/>
    </xf>
    <xf numFmtId="176" fontId="8" fillId="0" borderId="5" xfId="0" applyNumberFormat="1" applyFont="1" applyFill="1" applyBorder="1" applyAlignment="1" applyProtection="1">
      <alignment vertical="center"/>
      <protection locked="0"/>
    </xf>
    <xf numFmtId="176" fontId="8" fillId="0" borderId="22" xfId="0" applyNumberFormat="1" applyFont="1" applyFill="1" applyBorder="1" applyAlignment="1" applyProtection="1">
      <alignment vertical="center"/>
      <protection locked="0"/>
    </xf>
    <xf numFmtId="176" fontId="8" fillId="0" borderId="23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29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horizontal="center" vertical="center"/>
    </xf>
    <xf numFmtId="176" fontId="8" fillId="0" borderId="37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horizontal="center" vertical="center"/>
      <protection locked="0"/>
    </xf>
    <xf numFmtId="176" fontId="23" fillId="0" borderId="0" xfId="4" applyNumberFormat="1" applyFont="1" applyAlignment="1" applyProtection="1">
      <alignment horizontal="center" vertical="center"/>
    </xf>
    <xf numFmtId="176" fontId="14" fillId="0" borderId="0" xfId="5" applyNumberFormat="1" applyFont="1" applyAlignment="1" applyProtection="1">
      <alignment vertical="center"/>
    </xf>
    <xf numFmtId="176" fontId="8" fillId="0" borderId="0" xfId="5" applyNumberFormat="1" applyFont="1" applyAlignment="1" applyProtection="1">
      <alignment vertical="center"/>
    </xf>
    <xf numFmtId="176" fontId="8" fillId="0" borderId="6" xfId="5" applyNumberFormat="1" applyFont="1" applyBorder="1" applyAlignment="1" applyProtection="1">
      <alignment horizontal="right" vertical="top"/>
    </xf>
    <xf numFmtId="176" fontId="8" fillId="0" borderId="7" xfId="5" applyNumberFormat="1" applyFont="1" applyBorder="1" applyAlignment="1" applyProtection="1">
      <alignment horizontal="left"/>
    </xf>
    <xf numFmtId="176" fontId="8" fillId="0" borderId="20" xfId="5" applyNumberFormat="1" applyFont="1" applyBorder="1" applyAlignment="1" applyProtection="1">
      <alignment horizontal="center" vertical="center"/>
    </xf>
    <xf numFmtId="176" fontId="8" fillId="0" borderId="5" xfId="5" applyNumberFormat="1" applyFont="1" applyBorder="1" applyAlignment="1" applyProtection="1">
      <alignment horizontal="distributed" vertical="center"/>
    </xf>
    <xf numFmtId="176" fontId="8" fillId="0" borderId="5" xfId="5" applyNumberFormat="1" applyFont="1" applyBorder="1" applyAlignment="1" applyProtection="1">
      <alignment vertical="center"/>
      <protection locked="0"/>
    </xf>
    <xf numFmtId="176" fontId="8" fillId="0" borderId="5" xfId="5" applyNumberFormat="1" applyFont="1" applyBorder="1" applyAlignment="1" applyProtection="1">
      <alignment vertical="center"/>
    </xf>
    <xf numFmtId="176" fontId="8" fillId="0" borderId="55" xfId="5" applyNumberFormat="1" applyFont="1" applyBorder="1" applyAlignment="1" applyProtection="1">
      <alignment horizontal="distributed" vertical="center"/>
    </xf>
    <xf numFmtId="176" fontId="8" fillId="0" borderId="55" xfId="5" applyNumberFormat="1" applyFont="1" applyBorder="1" applyAlignment="1" applyProtection="1">
      <alignment vertical="center"/>
      <protection locked="0"/>
    </xf>
    <xf numFmtId="176" fontId="8" fillId="0" borderId="55" xfId="5" applyNumberFormat="1" applyFont="1" applyBorder="1" applyAlignment="1" applyProtection="1">
      <alignment vertical="center"/>
    </xf>
    <xf numFmtId="176" fontId="8" fillId="0" borderId="55" xfId="5" applyNumberFormat="1" applyFont="1" applyBorder="1" applyAlignment="1" applyProtection="1">
      <alignment horizontal="right" vertical="center"/>
      <protection locked="0"/>
    </xf>
    <xf numFmtId="176" fontId="14" fillId="0" borderId="0" xfId="4" applyNumberFormat="1" applyFont="1" applyAlignment="1" applyProtection="1">
      <alignment vertical="center"/>
    </xf>
    <xf numFmtId="176" fontId="8" fillId="0" borderId="20" xfId="4" applyNumberFormat="1" applyFont="1" applyBorder="1" applyAlignment="1" applyProtection="1">
      <alignment horizontal="center" vertical="center" shrinkToFit="1"/>
    </xf>
    <xf numFmtId="176" fontId="8" fillId="0" borderId="31" xfId="4" applyNumberFormat="1" applyFont="1" applyBorder="1" applyAlignment="1" applyProtection="1">
      <alignment horizontal="center" vertical="center"/>
    </xf>
    <xf numFmtId="176" fontId="8" fillId="0" borderId="57" xfId="4" applyNumberFormat="1" applyFont="1" applyBorder="1" applyAlignment="1" applyProtection="1">
      <alignment horizontal="center" vertical="center" shrinkToFit="1"/>
    </xf>
    <xf numFmtId="176" fontId="8" fillId="0" borderId="57" xfId="4" applyNumberFormat="1" applyFont="1" applyBorder="1" applyAlignment="1" applyProtection="1">
      <alignment horizontal="center" vertical="center"/>
    </xf>
    <xf numFmtId="176" fontId="8" fillId="0" borderId="7" xfId="4" applyNumberFormat="1" applyFont="1" applyBorder="1" applyAlignment="1" applyProtection="1">
      <alignment horizontal="center" vertical="center"/>
    </xf>
    <xf numFmtId="176" fontId="8" fillId="0" borderId="0" xfId="4" applyNumberFormat="1" applyFont="1" applyBorder="1" applyAlignment="1" applyProtection="1">
      <alignment horizontal="center" vertical="center"/>
    </xf>
    <xf numFmtId="176" fontId="8" fillId="0" borderId="58" xfId="4" applyNumberFormat="1" applyFont="1" applyBorder="1" applyAlignment="1">
      <alignment vertical="center" shrinkToFit="1"/>
    </xf>
    <xf numFmtId="176" fontId="8" fillId="0" borderId="59" xfId="4" applyNumberFormat="1" applyFont="1" applyBorder="1" applyAlignment="1" applyProtection="1">
      <alignment horizontal="center" vertical="center"/>
    </xf>
    <xf numFmtId="176" fontId="8" fillId="0" borderId="58" xfId="4" applyNumberFormat="1" applyFont="1" applyFill="1" applyBorder="1" applyAlignment="1">
      <alignment vertical="center" shrinkToFit="1"/>
    </xf>
    <xf numFmtId="176" fontId="8" fillId="0" borderId="60" xfId="4" applyNumberFormat="1" applyFont="1" applyBorder="1" applyAlignment="1">
      <alignment vertical="center" shrinkToFit="1"/>
    </xf>
    <xf numFmtId="176" fontId="8" fillId="0" borderId="8" xfId="4" applyNumberFormat="1" applyFont="1" applyBorder="1" applyAlignment="1" applyProtection="1">
      <alignment horizontal="center" vertical="center"/>
    </xf>
    <xf numFmtId="176" fontId="8" fillId="0" borderId="15" xfId="4" applyNumberFormat="1" applyFont="1" applyBorder="1" applyAlignment="1" applyProtection="1">
      <alignment horizontal="center" vertical="center"/>
    </xf>
    <xf numFmtId="176" fontId="8" fillId="0" borderId="17" xfId="4" applyNumberFormat="1" applyFont="1" applyBorder="1" applyAlignment="1" applyProtection="1">
      <alignment horizontal="center" vertical="center"/>
    </xf>
    <xf numFmtId="176" fontId="8" fillId="0" borderId="61" xfId="4" applyNumberFormat="1" applyFont="1" applyBorder="1" applyAlignment="1">
      <alignment vertical="center" shrinkToFit="1"/>
    </xf>
    <xf numFmtId="176" fontId="8" fillId="0" borderId="55" xfId="4" applyNumberFormat="1" applyFont="1" applyBorder="1" applyAlignment="1">
      <alignment vertical="center" shrinkToFit="1"/>
    </xf>
    <xf numFmtId="176" fontId="8" fillId="0" borderId="55" xfId="4" applyNumberFormat="1" applyFont="1" applyBorder="1" applyAlignment="1" applyProtection="1">
      <alignment horizontal="center" vertical="center" shrinkToFit="1"/>
    </xf>
    <xf numFmtId="176" fontId="8" fillId="0" borderId="62" xfId="4" applyNumberFormat="1" applyFont="1" applyBorder="1" applyAlignment="1" applyProtection="1">
      <alignment horizontal="center" vertical="center"/>
    </xf>
    <xf numFmtId="176" fontId="8" fillId="0" borderId="27" xfId="4" applyNumberFormat="1" applyFont="1" applyBorder="1" applyAlignment="1" applyProtection="1">
      <alignment horizontal="center" vertical="center" shrinkToFit="1"/>
    </xf>
    <xf numFmtId="176" fontId="8" fillId="0" borderId="37" xfId="4" applyNumberFormat="1" applyFont="1" applyBorder="1" applyAlignment="1" applyProtection="1">
      <alignment horizontal="center" vertical="center"/>
    </xf>
    <xf numFmtId="176" fontId="8" fillId="0" borderId="0" xfId="4" applyNumberFormat="1" applyFont="1" applyBorder="1" applyAlignment="1" applyProtection="1">
      <alignment vertical="center"/>
    </xf>
    <xf numFmtId="176" fontId="8" fillId="0" borderId="63" xfId="4" applyNumberFormat="1" applyFont="1" applyBorder="1" applyAlignment="1">
      <alignment vertical="center" shrinkToFit="1"/>
    </xf>
    <xf numFmtId="176" fontId="8" fillId="0" borderId="3" xfId="4" applyNumberFormat="1" applyFont="1" applyBorder="1" applyAlignment="1" applyProtection="1">
      <alignment horizontal="center" vertical="center"/>
    </xf>
    <xf numFmtId="176" fontId="8" fillId="0" borderId="25" xfId="4" applyNumberFormat="1" applyFont="1" applyBorder="1" applyAlignment="1" applyProtection="1">
      <alignment horizontal="center" vertical="center"/>
    </xf>
    <xf numFmtId="176" fontId="8" fillId="0" borderId="64" xfId="4" applyNumberFormat="1" applyFont="1" applyBorder="1" applyAlignment="1">
      <alignment vertical="center" shrinkToFit="1"/>
    </xf>
    <xf numFmtId="176" fontId="26" fillId="0" borderId="0" xfId="13" applyNumberFormat="1" applyFont="1" applyFill="1" applyAlignment="1" applyProtection="1">
      <alignment vertical="center"/>
    </xf>
    <xf numFmtId="176" fontId="8" fillId="0" borderId="6" xfId="13" applyNumberFormat="1" applyFont="1" applyFill="1" applyBorder="1" applyAlignment="1" applyProtection="1">
      <alignment vertical="center"/>
    </xf>
    <xf numFmtId="176" fontId="8" fillId="0" borderId="21" xfId="13" applyNumberFormat="1" applyFont="1" applyFill="1" applyBorder="1" applyAlignment="1" applyProtection="1">
      <alignment horizontal="center" vertical="center"/>
    </xf>
    <xf numFmtId="176" fontId="8" fillId="0" borderId="4" xfId="13" applyNumberFormat="1" applyFont="1" applyFill="1" applyBorder="1" applyAlignment="1" applyProtection="1">
      <alignment horizontal="centerContinuous" vertical="center"/>
    </xf>
    <xf numFmtId="176" fontId="8" fillId="0" borderId="6" xfId="13" applyNumberFormat="1" applyFont="1" applyFill="1" applyBorder="1" applyAlignment="1" applyProtection="1">
      <alignment horizontal="centerContinuous" vertical="center"/>
    </xf>
    <xf numFmtId="176" fontId="8" fillId="0" borderId="21" xfId="13" applyNumberFormat="1" applyFont="1" applyFill="1" applyBorder="1" applyAlignment="1" applyProtection="1">
      <alignment horizontal="centerContinuous" vertical="center"/>
    </xf>
    <xf numFmtId="176" fontId="8" fillId="0" borderId="4" xfId="13" applyNumberFormat="1" applyFont="1" applyFill="1" applyBorder="1" applyAlignment="1" applyProtection="1">
      <alignment vertical="center"/>
    </xf>
    <xf numFmtId="176" fontId="8" fillId="0" borderId="72" xfId="13" applyNumberFormat="1" applyFont="1" applyFill="1" applyBorder="1" applyAlignment="1" applyProtection="1">
      <alignment vertical="center"/>
    </xf>
    <xf numFmtId="176" fontId="8" fillId="0" borderId="5" xfId="13" applyNumberFormat="1" applyFont="1" applyFill="1" applyBorder="1" applyAlignment="1" applyProtection="1">
      <alignment vertical="center"/>
    </xf>
    <xf numFmtId="176" fontId="8" fillId="0" borderId="21" xfId="13" applyNumberFormat="1" applyFont="1" applyFill="1" applyBorder="1" applyAlignment="1" applyProtection="1">
      <alignment vertical="center"/>
    </xf>
    <xf numFmtId="176" fontId="8" fillId="0" borderId="65" xfId="13" applyNumberFormat="1" applyFont="1" applyFill="1" applyBorder="1" applyAlignment="1" applyProtection="1">
      <alignment vertical="center"/>
    </xf>
    <xf numFmtId="176" fontId="8" fillId="0" borderId="10" xfId="13" applyNumberFormat="1" applyFont="1" applyFill="1" applyBorder="1" applyAlignment="1" applyProtection="1">
      <alignment vertical="center"/>
    </xf>
    <xf numFmtId="176" fontId="8" fillId="0" borderId="41" xfId="13" applyNumberFormat="1" applyFont="1" applyFill="1" applyBorder="1" applyAlignment="1" applyProtection="1">
      <alignment vertical="center"/>
    </xf>
    <xf numFmtId="176" fontId="8" fillId="0" borderId="69" xfId="13" applyNumberFormat="1" applyFont="1" applyFill="1" applyBorder="1" applyAlignment="1" applyProtection="1">
      <alignment vertical="center"/>
    </xf>
    <xf numFmtId="176" fontId="8" fillId="0" borderId="7" xfId="13" applyNumberFormat="1" applyFont="1" applyFill="1" applyBorder="1" applyAlignment="1" applyProtection="1">
      <alignment vertical="center"/>
    </xf>
    <xf numFmtId="176" fontId="8" fillId="0" borderId="7" xfId="13" applyNumberFormat="1" applyFont="1" applyFill="1" applyBorder="1" applyAlignment="1" applyProtection="1">
      <alignment horizontal="centerContinuous" vertical="center"/>
    </xf>
    <xf numFmtId="176" fontId="8" fillId="0" borderId="0" xfId="13" applyNumberFormat="1" applyFont="1" applyFill="1" applyBorder="1" applyAlignment="1" applyProtection="1">
      <alignment horizontal="centerContinuous" vertical="center"/>
    </xf>
    <xf numFmtId="176" fontId="8" fillId="0" borderId="8" xfId="13" applyNumberFormat="1" applyFont="1" applyFill="1" applyBorder="1" applyAlignment="1" applyProtection="1">
      <alignment horizontal="centerContinuous" vertical="center"/>
    </xf>
    <xf numFmtId="176" fontId="8" fillId="0" borderId="68" xfId="13" applyNumberFormat="1" applyFont="1" applyFill="1" applyBorder="1" applyAlignment="1" applyProtection="1">
      <alignment vertical="center"/>
    </xf>
    <xf numFmtId="176" fontId="8" fillId="0" borderId="7" xfId="13" applyNumberFormat="1" applyFont="1" applyFill="1" applyBorder="1" applyAlignment="1" applyProtection="1">
      <alignment horizontal="center" vertical="center"/>
    </xf>
    <xf numFmtId="176" fontId="8" fillId="0" borderId="0" xfId="13" applyNumberFormat="1" applyFont="1" applyFill="1" applyBorder="1" applyAlignment="1" applyProtection="1">
      <alignment horizontal="distributed" vertical="center"/>
    </xf>
    <xf numFmtId="176" fontId="8" fillId="0" borderId="8" xfId="13" applyNumberFormat="1" applyFont="1" applyFill="1" applyBorder="1" applyAlignment="1" applyProtection="1">
      <alignment horizontal="center" vertical="center"/>
    </xf>
    <xf numFmtId="176" fontId="8" fillId="0" borderId="3" xfId="13" applyNumberFormat="1" applyFont="1" applyFill="1" applyBorder="1" applyAlignment="1" applyProtection="1">
      <alignment horizontal="center" vertical="center"/>
    </xf>
    <xf numFmtId="176" fontId="8" fillId="0" borderId="68" xfId="13" applyNumberFormat="1" applyFont="1" applyFill="1" applyBorder="1" applyAlignment="1" applyProtection="1">
      <alignment horizontal="center" vertical="center"/>
    </xf>
    <xf numFmtId="176" fontId="8" fillId="0" borderId="0" xfId="13" applyNumberFormat="1" applyFont="1" applyFill="1" applyBorder="1" applyAlignment="1" applyProtection="1">
      <alignment horizontal="center" vertical="center"/>
    </xf>
    <xf numFmtId="176" fontId="8" fillId="0" borderId="8" xfId="13" applyNumberFormat="1" applyFont="1" applyFill="1" applyBorder="1" applyAlignment="1" applyProtection="1">
      <alignment vertical="center"/>
    </xf>
    <xf numFmtId="176" fontId="8" fillId="0" borderId="15" xfId="13" applyNumberFormat="1" applyFont="1" applyFill="1" applyBorder="1" applyAlignment="1" applyProtection="1">
      <alignment vertical="center"/>
    </xf>
    <xf numFmtId="176" fontId="8" fillId="0" borderId="24" xfId="13" applyNumberFormat="1" applyFont="1" applyFill="1" applyBorder="1" applyAlignment="1" applyProtection="1">
      <alignment vertical="center"/>
    </xf>
    <xf numFmtId="176" fontId="8" fillId="0" borderId="17" xfId="13" applyNumberFormat="1" applyFont="1" applyFill="1" applyBorder="1" applyAlignment="1" applyProtection="1">
      <alignment vertical="center"/>
    </xf>
    <xf numFmtId="176" fontId="8" fillId="0" borderId="25" xfId="13" applyNumberFormat="1" applyFont="1" applyFill="1" applyBorder="1" applyAlignment="1" applyProtection="1">
      <alignment vertical="center"/>
    </xf>
    <xf numFmtId="176" fontId="8" fillId="0" borderId="1" xfId="13" applyNumberFormat="1" applyFont="1" applyFill="1" applyBorder="1" applyAlignment="1" applyProtection="1">
      <alignment vertical="center"/>
    </xf>
    <xf numFmtId="176" fontId="8" fillId="0" borderId="71" xfId="13" applyNumberFormat="1" applyFont="1" applyFill="1" applyBorder="1" applyAlignment="1" applyProtection="1">
      <alignment vertical="center"/>
    </xf>
    <xf numFmtId="176" fontId="8" fillId="0" borderId="9" xfId="13" applyNumberFormat="1" applyFont="1" applyFill="1" applyBorder="1" applyAlignment="1" applyProtection="1">
      <alignment horizontal="center" vertical="center"/>
    </xf>
    <xf numFmtId="176" fontId="8" fillId="0" borderId="34" xfId="13" applyNumberFormat="1" applyFont="1" applyFill="1" applyBorder="1" applyAlignment="1" applyProtection="1">
      <alignment vertical="center"/>
    </xf>
    <xf numFmtId="176" fontId="8" fillId="0" borderId="2" xfId="13" applyNumberFormat="1" applyFont="1" applyFill="1" applyBorder="1" applyAlignment="1" applyProtection="1">
      <alignment vertical="center"/>
    </xf>
    <xf numFmtId="176" fontId="8" fillId="0" borderId="9" xfId="13" applyNumberFormat="1" applyFont="1" applyFill="1" applyBorder="1" applyAlignment="1" applyProtection="1">
      <alignment vertical="center"/>
    </xf>
    <xf numFmtId="176" fontId="8" fillId="0" borderId="2" xfId="13" applyNumberFormat="1" applyFont="1" applyFill="1" applyBorder="1" applyAlignment="1" applyProtection="1">
      <alignment horizontal="center" vertical="center"/>
    </xf>
    <xf numFmtId="176" fontId="8" fillId="0" borderId="34" xfId="13" applyNumberFormat="1" applyFont="1" applyFill="1" applyBorder="1" applyAlignment="1" applyProtection="1">
      <alignment horizontal="center" vertical="center"/>
    </xf>
    <xf numFmtId="176" fontId="8" fillId="0" borderId="16" xfId="13" applyNumberFormat="1" applyFont="1" applyFill="1" applyBorder="1" applyAlignment="1" applyProtection="1">
      <alignment vertical="center"/>
    </xf>
    <xf numFmtId="176" fontId="8" fillId="0" borderId="61" xfId="13" applyNumberFormat="1" applyFont="1" applyFill="1" applyBorder="1" applyAlignment="1" applyProtection="1">
      <alignment vertical="center"/>
    </xf>
    <xf numFmtId="176" fontId="8" fillId="0" borderId="70" xfId="13" applyNumberFormat="1" applyFont="1" applyFill="1" applyBorder="1" applyAlignment="1" applyProtection="1">
      <alignment vertical="center"/>
    </xf>
    <xf numFmtId="176" fontId="8" fillId="0" borderId="22" xfId="13" applyNumberFormat="1" applyFont="1" applyFill="1" applyBorder="1" applyAlignment="1" applyProtection="1">
      <alignment vertical="center"/>
    </xf>
    <xf numFmtId="176" fontId="8" fillId="0" borderId="23" xfId="13" applyNumberFormat="1" applyFont="1" applyFill="1" applyBorder="1" applyAlignment="1" applyProtection="1">
      <alignment vertical="center"/>
    </xf>
    <xf numFmtId="176" fontId="15" fillId="0" borderId="65" xfId="2" applyNumberFormat="1" applyFont="1" applyFill="1" applyBorder="1" applyAlignment="1" applyProtection="1">
      <alignment horizontal="right" vertical="center" shrinkToFit="1"/>
    </xf>
    <xf numFmtId="176" fontId="15" fillId="0" borderId="10" xfId="2" applyNumberFormat="1" applyFont="1" applyFill="1" applyBorder="1" applyAlignment="1" applyProtection="1">
      <alignment horizontal="right" vertical="center" shrinkToFit="1"/>
    </xf>
    <xf numFmtId="176" fontId="15" fillId="0" borderId="41" xfId="2" applyNumberFormat="1" applyFont="1" applyFill="1" applyBorder="1" applyAlignment="1" applyProtection="1">
      <alignment horizontal="right" vertical="center" shrinkToFit="1"/>
    </xf>
    <xf numFmtId="176" fontId="15" fillId="0" borderId="11" xfId="2" applyNumberFormat="1" applyFont="1" applyFill="1" applyBorder="1" applyAlignment="1" applyProtection="1">
      <alignment horizontal="right" vertical="center" shrinkToFit="1"/>
    </xf>
    <xf numFmtId="176" fontId="15" fillId="0" borderId="44" xfId="2" applyNumberFormat="1" applyFont="1" applyFill="1" applyBorder="1" applyAlignment="1" applyProtection="1">
      <alignment horizontal="right" vertical="center" shrinkToFit="1"/>
    </xf>
    <xf numFmtId="176" fontId="15" fillId="0" borderId="12" xfId="2" applyNumberFormat="1" applyFont="1" applyFill="1" applyBorder="1" applyAlignment="1" applyProtection="1">
      <alignment horizontal="right" vertical="center" shrinkToFit="1"/>
    </xf>
    <xf numFmtId="176" fontId="15" fillId="0" borderId="10" xfId="13" applyNumberFormat="1" applyFont="1" applyFill="1" applyBorder="1" applyAlignment="1" applyProtection="1">
      <alignment horizontal="center" vertical="center"/>
    </xf>
    <xf numFmtId="176" fontId="8" fillId="0" borderId="3" xfId="13" applyNumberFormat="1" applyFont="1" applyFill="1" applyBorder="1" applyAlignment="1" applyProtection="1">
      <alignment horizontal="distributed" vertical="center"/>
    </xf>
    <xf numFmtId="176" fontId="15" fillId="0" borderId="58" xfId="2" applyNumberFormat="1" applyFont="1" applyFill="1" applyBorder="1" applyAlignment="1" applyProtection="1">
      <alignment horizontal="right" vertical="center" shrinkToFit="1"/>
    </xf>
    <xf numFmtId="176" fontId="15" fillId="0" borderId="0" xfId="2" applyNumberFormat="1" applyFont="1" applyFill="1" applyBorder="1" applyAlignment="1" applyProtection="1">
      <alignment horizontal="right" vertical="center" shrinkToFit="1"/>
    </xf>
    <xf numFmtId="176" fontId="15" fillId="0" borderId="0" xfId="2" applyNumberFormat="1" applyFont="1" applyFill="1" applyBorder="1" applyAlignment="1" applyProtection="1">
      <alignment horizontal="right" vertical="center"/>
    </xf>
    <xf numFmtId="176" fontId="15" fillId="0" borderId="58" xfId="2" applyNumberFormat="1" applyFont="1" applyFill="1" applyBorder="1" applyAlignment="1" applyProtection="1">
      <alignment horizontal="right" vertical="center"/>
    </xf>
    <xf numFmtId="176" fontId="8" fillId="0" borderId="8" xfId="2" applyNumberFormat="1" applyFont="1" applyFill="1" applyBorder="1" applyAlignment="1" applyProtection="1">
      <alignment horizontal="right" vertical="center"/>
    </xf>
    <xf numFmtId="176" fontId="15" fillId="0" borderId="68" xfId="2" applyNumberFormat="1" applyFont="1" applyFill="1" applyBorder="1" applyAlignment="1" applyProtection="1">
      <alignment horizontal="right" vertical="center"/>
    </xf>
    <xf numFmtId="176" fontId="8" fillId="0" borderId="15" xfId="13" applyNumberFormat="1" applyFont="1" applyFill="1" applyBorder="1" applyAlignment="1" applyProtection="1">
      <alignment horizontal="center" vertical="center" wrapText="1"/>
    </xf>
    <xf numFmtId="176" fontId="8" fillId="0" borderId="25" xfId="13" applyNumberFormat="1" applyFont="1" applyFill="1" applyBorder="1" applyAlignment="1" applyProtection="1">
      <alignment horizontal="distributed" vertical="center"/>
    </xf>
    <xf numFmtId="176" fontId="8" fillId="0" borderId="61" xfId="2" applyNumberFormat="1" applyFont="1" applyFill="1" applyBorder="1" applyAlignment="1" applyProtection="1">
      <alignment horizontal="right" vertical="center"/>
    </xf>
    <xf numFmtId="176" fontId="8" fillId="0" borderId="49" xfId="2" applyNumberFormat="1" applyFont="1" applyFill="1" applyBorder="1" applyAlignment="1" applyProtection="1">
      <alignment horizontal="right" vertical="center"/>
    </xf>
    <xf numFmtId="176" fontId="8" fillId="0" borderId="23" xfId="2" applyNumberFormat="1" applyFont="1" applyFill="1" applyBorder="1" applyAlignment="1" applyProtection="1">
      <alignment horizontal="right" vertical="center"/>
    </xf>
    <xf numFmtId="176" fontId="8" fillId="0" borderId="1" xfId="2" applyNumberFormat="1" applyFont="1" applyFill="1" applyBorder="1" applyAlignment="1" applyProtection="1">
      <alignment horizontal="right" vertical="center"/>
    </xf>
    <xf numFmtId="176" fontId="8" fillId="0" borderId="6" xfId="13" applyNumberFormat="1" applyFont="1" applyFill="1" applyBorder="1" applyAlignment="1">
      <alignment vertical="center"/>
    </xf>
    <xf numFmtId="176" fontId="15" fillId="0" borderId="65" xfId="2" applyNumberFormat="1" applyFont="1" applyFill="1" applyBorder="1" applyAlignment="1" applyProtection="1">
      <alignment horizontal="right" vertical="center"/>
    </xf>
    <xf numFmtId="176" fontId="15" fillId="0" borderId="10" xfId="2" applyNumberFormat="1" applyFont="1" applyFill="1" applyBorder="1" applyAlignment="1" applyProtection="1">
      <alignment horizontal="right" vertical="center"/>
    </xf>
    <xf numFmtId="176" fontId="15" fillId="0" borderId="41" xfId="2" applyNumberFormat="1" applyFont="1" applyFill="1" applyBorder="1" applyAlignment="1" applyProtection="1">
      <alignment horizontal="right" vertical="center"/>
    </xf>
    <xf numFmtId="176" fontId="8" fillId="0" borderId="7" xfId="13" applyNumberFormat="1" applyFont="1" applyFill="1" applyBorder="1" applyAlignment="1" applyProtection="1">
      <alignment horizontal="distributed" vertical="center"/>
    </xf>
    <xf numFmtId="176" fontId="8" fillId="0" borderId="7" xfId="13" applyNumberFormat="1" applyFont="1" applyFill="1" applyBorder="1" applyAlignment="1">
      <alignment horizontal="distributed" vertical="center"/>
    </xf>
    <xf numFmtId="176" fontId="8" fillId="0" borderId="15" xfId="13" applyNumberFormat="1" applyFont="1" applyFill="1" applyBorder="1" applyAlignment="1">
      <alignment horizontal="distributed" vertical="center"/>
    </xf>
    <xf numFmtId="176" fontId="8" fillId="0" borderId="25" xfId="2" applyNumberFormat="1" applyFont="1" applyFill="1" applyBorder="1" applyAlignment="1" applyProtection="1">
      <alignment horizontal="right" vertical="center"/>
    </xf>
    <xf numFmtId="176" fontId="15" fillId="0" borderId="69" xfId="2" applyNumberFormat="1" applyFont="1" applyFill="1" applyBorder="1" applyAlignment="1" applyProtection="1">
      <alignment horizontal="right" vertical="center"/>
    </xf>
    <xf numFmtId="176" fontId="8" fillId="0" borderId="88" xfId="13" applyNumberFormat="1" applyFont="1" applyFill="1" applyBorder="1" applyAlignment="1" applyProtection="1">
      <alignment horizontal="distributed" vertical="center"/>
    </xf>
    <xf numFmtId="176" fontId="8" fillId="0" borderId="36" xfId="13" applyNumberFormat="1" applyFont="1" applyFill="1" applyBorder="1" applyAlignment="1" applyProtection="1">
      <alignment horizontal="distributed" vertical="center"/>
    </xf>
    <xf numFmtId="176" fontId="15" fillId="0" borderId="55" xfId="2" applyNumberFormat="1" applyFont="1" applyFill="1" applyBorder="1" applyAlignment="1" applyProtection="1">
      <alignment horizontal="right" vertical="center"/>
    </xf>
    <xf numFmtId="176" fontId="15" fillId="0" borderId="55" xfId="2" applyNumberFormat="1" applyFont="1" applyFill="1" applyBorder="1" applyAlignment="1" applyProtection="1">
      <alignment horizontal="right" vertical="center" shrinkToFit="1"/>
    </xf>
    <xf numFmtId="176" fontId="15" fillId="0" borderId="36" xfId="2" applyNumberFormat="1" applyFont="1" applyFill="1" applyBorder="1" applyAlignment="1" applyProtection="1">
      <alignment horizontal="right" vertical="center"/>
    </xf>
    <xf numFmtId="176" fontId="15" fillId="0" borderId="30" xfId="2" applyNumberFormat="1" applyFont="1" applyFill="1" applyBorder="1" applyAlignment="1" applyProtection="1">
      <alignment horizontal="right" vertical="center" shrinkToFit="1"/>
    </xf>
    <xf numFmtId="176" fontId="15" fillId="0" borderId="30" xfId="2" applyNumberFormat="1" applyFont="1" applyFill="1" applyBorder="1" applyAlignment="1" applyProtection="1">
      <alignment horizontal="right" vertical="center"/>
    </xf>
    <xf numFmtId="176" fontId="8" fillId="0" borderId="30" xfId="1" applyNumberFormat="1" applyFont="1" applyFill="1" applyBorder="1" applyAlignment="1" applyProtection="1">
      <alignment horizontal="right" vertical="center"/>
    </xf>
    <xf numFmtId="176" fontId="8" fillId="0" borderId="55" xfId="1" applyNumberFormat="1" applyFont="1" applyFill="1" applyBorder="1" applyAlignment="1" applyProtection="1">
      <alignment horizontal="right" vertical="center"/>
    </xf>
    <xf numFmtId="176" fontId="15" fillId="0" borderId="86" xfId="2" applyNumberFormat="1" applyFont="1" applyFill="1" applyBorder="1" applyAlignment="1" applyProtection="1">
      <alignment horizontal="right" vertical="center"/>
    </xf>
    <xf numFmtId="176" fontId="26" fillId="0" borderId="0" xfId="13" applyNumberFormat="1" applyFont="1" applyFill="1" applyBorder="1" applyAlignment="1" applyProtection="1">
      <alignment vertical="center"/>
    </xf>
    <xf numFmtId="176" fontId="8" fillId="0" borderId="14" xfId="13" applyNumberFormat="1" applyFont="1" applyFill="1" applyBorder="1" applyAlignment="1" applyProtection="1">
      <alignment vertical="center"/>
    </xf>
    <xf numFmtId="176" fontId="8" fillId="0" borderId="83" xfId="13" applyNumberFormat="1" applyFont="1" applyFill="1" applyBorder="1" applyAlignment="1" applyProtection="1">
      <alignment vertical="center"/>
    </xf>
    <xf numFmtId="176" fontId="8" fillId="0" borderId="35" xfId="13" applyNumberFormat="1" applyFont="1" applyFill="1" applyBorder="1" applyAlignment="1" applyProtection="1">
      <alignment vertical="center"/>
    </xf>
    <xf numFmtId="176" fontId="8" fillId="0" borderId="54" xfId="13" applyNumberFormat="1" applyFont="1" applyFill="1" applyBorder="1" applyAlignment="1" applyProtection="1">
      <alignment vertical="center"/>
    </xf>
    <xf numFmtId="176" fontId="15" fillId="0" borderId="20" xfId="2" applyNumberFormat="1" applyFont="1" applyFill="1" applyBorder="1" applyAlignment="1" applyProtection="1">
      <alignment horizontal="right" vertical="center" shrinkToFit="1"/>
    </xf>
    <xf numFmtId="176" fontId="15" fillId="0" borderId="16" xfId="2" applyNumberFormat="1" applyFont="1" applyFill="1" applyBorder="1" applyAlignment="1" applyProtection="1">
      <alignment horizontal="right" vertical="center" shrinkToFit="1"/>
    </xf>
    <xf numFmtId="176" fontId="15" fillId="0" borderId="20" xfId="1" applyNumberFormat="1" applyFont="1" applyFill="1" applyBorder="1" applyAlignment="1" applyProtection="1">
      <alignment horizontal="right" vertical="center" shrinkToFit="1"/>
    </xf>
    <xf numFmtId="176" fontId="15" fillId="0" borderId="6" xfId="2" applyNumberFormat="1" applyFont="1" applyFill="1" applyBorder="1" applyAlignment="1" applyProtection="1">
      <alignment horizontal="right" vertical="center" shrinkToFit="1"/>
    </xf>
    <xf numFmtId="176" fontId="15" fillId="0" borderId="5" xfId="2" applyNumberFormat="1" applyFont="1" applyFill="1" applyBorder="1" applyAlignment="1" applyProtection="1">
      <alignment horizontal="right" vertical="center" shrinkToFit="1"/>
    </xf>
    <xf numFmtId="176" fontId="8" fillId="0" borderId="4" xfId="13" applyNumberFormat="1" applyFont="1" applyFill="1" applyBorder="1" applyAlignment="1" applyProtection="1">
      <alignment horizontal="distributed" vertical="center"/>
    </xf>
    <xf numFmtId="176" fontId="17" fillId="0" borderId="2" xfId="13" applyNumberFormat="1" applyFont="1" applyFill="1" applyBorder="1" applyAlignment="1" applyProtection="1">
      <alignment horizontal="distributed" vertical="center" shrinkToFit="1"/>
    </xf>
    <xf numFmtId="176" fontId="15" fillId="0" borderId="6" xfId="2" applyNumberFormat="1" applyFont="1" applyFill="1" applyBorder="1" applyAlignment="1" applyProtection="1">
      <alignment horizontal="right" vertical="center"/>
    </xf>
    <xf numFmtId="176" fontId="15" fillId="0" borderId="21" xfId="2" applyNumberFormat="1" applyFont="1" applyFill="1" applyBorder="1" applyAlignment="1" applyProtection="1">
      <alignment horizontal="right" vertical="center" shrinkToFit="1"/>
    </xf>
    <xf numFmtId="176" fontId="15" fillId="0" borderId="5" xfId="2" applyNumberFormat="1" applyFont="1" applyFill="1" applyBorder="1" applyAlignment="1" applyProtection="1">
      <alignment horizontal="right" vertical="center"/>
    </xf>
    <xf numFmtId="176" fontId="8" fillId="0" borderId="58" xfId="13" applyNumberFormat="1" applyFont="1" applyFill="1" applyBorder="1" applyAlignment="1" applyProtection="1">
      <alignment vertical="center"/>
    </xf>
    <xf numFmtId="176" fontId="15" fillId="0" borderId="5" xfId="13" applyNumberFormat="1" applyFont="1" applyFill="1" applyBorder="1" applyAlignment="1" applyProtection="1">
      <alignment horizontal="center" vertical="center" shrinkToFit="1"/>
    </xf>
    <xf numFmtId="176" fontId="8" fillId="0" borderId="2" xfId="13" applyNumberFormat="1" applyFont="1" applyFill="1" applyBorder="1" applyAlignment="1" applyProtection="1">
      <alignment horizontal="distributed" vertical="center" shrinkToFit="1"/>
    </xf>
    <xf numFmtId="176" fontId="8" fillId="0" borderId="32" xfId="13" applyNumberFormat="1" applyFont="1" applyFill="1" applyBorder="1" applyAlignment="1" applyProtection="1">
      <alignment horizontal="distributed" vertical="center"/>
    </xf>
    <xf numFmtId="176" fontId="8" fillId="0" borderId="20" xfId="13" applyNumberFormat="1" applyFont="1" applyFill="1" applyBorder="1" applyAlignment="1" applyProtection="1">
      <alignment horizontal="distributed" vertical="center" shrinkToFit="1"/>
    </xf>
    <xf numFmtId="176" fontId="15" fillId="0" borderId="20" xfId="2" applyNumberFormat="1" applyFont="1" applyFill="1" applyBorder="1" applyAlignment="1" applyProtection="1">
      <alignment horizontal="right" vertical="center"/>
    </xf>
    <xf numFmtId="176" fontId="15" fillId="0" borderId="2" xfId="13" applyNumberFormat="1" applyFont="1" applyFill="1" applyBorder="1" applyAlignment="1" applyProtection="1">
      <alignment horizontal="center" vertical="center" shrinkToFit="1"/>
    </xf>
    <xf numFmtId="176" fontId="15" fillId="0" borderId="31" xfId="2" applyNumberFormat="1" applyFont="1" applyFill="1" applyBorder="1" applyAlignment="1" applyProtection="1">
      <alignment horizontal="right" vertical="center"/>
    </xf>
    <xf numFmtId="176" fontId="15" fillId="0" borderId="31" xfId="2" applyNumberFormat="1" applyFont="1" applyFill="1" applyBorder="1" applyAlignment="1" applyProtection="1">
      <alignment horizontal="right" vertical="center" shrinkToFit="1"/>
    </xf>
    <xf numFmtId="176" fontId="8" fillId="0" borderId="5" xfId="13" applyNumberFormat="1" applyFont="1" applyFill="1" applyBorder="1" applyAlignment="1" applyProtection="1">
      <alignment horizontal="distributed" vertical="center" shrinkToFit="1"/>
    </xf>
    <xf numFmtId="176" fontId="15" fillId="0" borderId="0" xfId="16" applyNumberFormat="1" applyFont="1" applyBorder="1" applyAlignment="1">
      <alignment vertical="center"/>
    </xf>
    <xf numFmtId="176" fontId="15" fillId="0" borderId="58" xfId="16" applyNumberFormat="1" applyFont="1" applyBorder="1" applyAlignment="1">
      <alignment vertical="center"/>
    </xf>
    <xf numFmtId="176" fontId="15" fillId="0" borderId="3" xfId="16" applyNumberFormat="1" applyFont="1" applyBorder="1" applyAlignment="1">
      <alignment vertical="center"/>
    </xf>
    <xf numFmtId="176" fontId="15" fillId="0" borderId="101" xfId="16" applyNumberFormat="1" applyFont="1" applyBorder="1" applyAlignment="1">
      <alignment vertical="center"/>
    </xf>
    <xf numFmtId="176" fontId="15" fillId="0" borderId="93" xfId="16" applyNumberFormat="1" applyFont="1" applyBorder="1" applyAlignment="1">
      <alignment vertical="center"/>
    </xf>
    <xf numFmtId="176" fontId="8" fillId="0" borderId="3" xfId="16" applyNumberFormat="1" applyFont="1" applyBorder="1" applyAlignment="1">
      <alignment vertical="center"/>
    </xf>
    <xf numFmtId="176" fontId="8" fillId="0" borderId="101" xfId="16" applyNumberFormat="1" applyFont="1" applyBorder="1" applyAlignment="1">
      <alignment vertical="center"/>
    </xf>
    <xf numFmtId="176" fontId="8" fillId="0" borderId="3" xfId="16" applyNumberFormat="1" applyFont="1" applyBorder="1" applyAlignment="1">
      <alignment horizontal="right" vertical="center"/>
    </xf>
    <xf numFmtId="176" fontId="8" fillId="0" borderId="99" xfId="16" applyNumberFormat="1" applyFont="1" applyBorder="1" applyAlignment="1">
      <alignment vertical="center"/>
    </xf>
    <xf numFmtId="176" fontId="8" fillId="0" borderId="61" xfId="16" applyNumberFormat="1" applyFont="1" applyBorder="1" applyAlignment="1">
      <alignment horizontal="right" vertical="center"/>
    </xf>
    <xf numFmtId="176" fontId="8" fillId="0" borderId="25" xfId="16" applyNumberFormat="1" applyFont="1" applyBorder="1" applyAlignment="1">
      <alignment horizontal="right" vertical="center"/>
    </xf>
    <xf numFmtId="176" fontId="8" fillId="0" borderId="55" xfId="16" applyNumberFormat="1" applyFont="1" applyBorder="1" applyAlignment="1">
      <alignment horizontal="right" vertical="center"/>
    </xf>
    <xf numFmtId="176" fontId="8" fillId="0" borderId="36" xfId="16" applyNumberFormat="1" applyFont="1" applyBorder="1" applyAlignment="1">
      <alignment horizontal="right" vertical="center"/>
    </xf>
    <xf numFmtId="176" fontId="8" fillId="0" borderId="65" xfId="16" applyNumberFormat="1" applyFont="1" applyBorder="1" applyAlignment="1">
      <alignment horizontal="right" vertical="center"/>
    </xf>
    <xf numFmtId="176" fontId="8" fillId="0" borderId="99" xfId="16" applyNumberFormat="1" applyFont="1" applyBorder="1" applyAlignment="1">
      <alignment horizontal="right" vertical="center"/>
    </xf>
    <xf numFmtId="176" fontId="8" fillId="0" borderId="1" xfId="16" applyNumberFormat="1" applyFont="1" applyBorder="1" applyAlignment="1">
      <alignment horizontal="right" vertical="center"/>
    </xf>
    <xf numFmtId="176" fontId="17" fillId="0" borderId="0" xfId="15" applyNumberFormat="1" applyFont="1" applyFill="1" applyAlignment="1">
      <alignment vertical="center"/>
    </xf>
    <xf numFmtId="0" fontId="8" fillId="0" borderId="7" xfId="4" applyNumberFormat="1" applyFont="1" applyBorder="1" applyAlignment="1" applyProtection="1">
      <alignment horizontal="center" vertical="center"/>
    </xf>
    <xf numFmtId="176" fontId="8" fillId="0" borderId="68" xfId="4" applyNumberFormat="1" applyFont="1" applyBorder="1" applyAlignment="1" applyProtection="1">
      <alignment horizontal="center" vertical="center"/>
    </xf>
    <xf numFmtId="176" fontId="8" fillId="0" borderId="83" xfId="4" applyNumberFormat="1" applyFont="1" applyBorder="1" applyAlignment="1" applyProtection="1">
      <alignment horizontal="center" vertical="center"/>
    </xf>
    <xf numFmtId="176" fontId="8" fillId="0" borderId="58" xfId="4" applyNumberFormat="1" applyFont="1" applyBorder="1" applyAlignment="1">
      <alignment vertical="center"/>
    </xf>
    <xf numFmtId="176" fontId="8" fillId="0" borderId="61" xfId="4" applyNumberFormat="1" applyFont="1" applyBorder="1" applyAlignment="1">
      <alignment vertical="center"/>
    </xf>
    <xf numFmtId="49" fontId="8" fillId="0" borderId="0" xfId="4" applyNumberFormat="1" applyFont="1" applyBorder="1" applyAlignment="1" applyProtection="1">
      <alignment horizontal="left" vertical="center"/>
    </xf>
    <xf numFmtId="176" fontId="8" fillId="0" borderId="99" xfId="4" applyNumberFormat="1" applyFont="1" applyBorder="1" applyAlignment="1" applyProtection="1">
      <alignment vertical="center"/>
    </xf>
    <xf numFmtId="176" fontId="8" fillId="0" borderId="98" xfId="4" applyNumberFormat="1" applyFont="1" applyBorder="1" applyAlignment="1" applyProtection="1">
      <alignment vertical="center"/>
    </xf>
    <xf numFmtId="176" fontId="8" fillId="0" borderId="65" xfId="4" applyNumberFormat="1" applyFont="1" applyBorder="1" applyAlignment="1">
      <alignment vertical="center" shrinkToFit="1"/>
    </xf>
    <xf numFmtId="176" fontId="8" fillId="0" borderId="94" xfId="4" applyNumberFormat="1" applyFont="1" applyBorder="1" applyAlignment="1">
      <alignment vertical="center" shrinkToFit="1"/>
    </xf>
    <xf numFmtId="176" fontId="8" fillId="0" borderId="1" xfId="4" applyNumberFormat="1" applyFont="1" applyBorder="1" applyAlignment="1" applyProtection="1">
      <alignment horizontal="left" vertical="center"/>
    </xf>
    <xf numFmtId="176" fontId="8" fillId="0" borderId="40" xfId="5" applyNumberFormat="1" applyFont="1" applyBorder="1" applyAlignment="1" applyProtection="1">
      <alignment vertical="center"/>
    </xf>
    <xf numFmtId="176" fontId="8" fillId="0" borderId="112" xfId="5" applyNumberFormat="1" applyFont="1" applyBorder="1" applyAlignment="1" applyProtection="1">
      <alignment vertical="center"/>
    </xf>
    <xf numFmtId="176" fontId="8" fillId="0" borderId="22" xfId="10" applyNumberFormat="1" applyFont="1" applyFill="1" applyBorder="1" applyAlignment="1" applyProtection="1">
      <alignment horizontal="right" vertical="center"/>
    </xf>
    <xf numFmtId="176" fontId="8" fillId="0" borderId="23" xfId="10" applyNumberFormat="1" applyFont="1" applyFill="1" applyBorder="1" applyAlignment="1" applyProtection="1">
      <alignment horizontal="right" vertical="center"/>
    </xf>
    <xf numFmtId="176" fontId="8" fillId="0" borderId="2" xfId="10" applyNumberFormat="1" applyFont="1" applyFill="1" applyBorder="1" applyAlignment="1" applyProtection="1">
      <alignment vertical="center" shrinkToFit="1"/>
    </xf>
    <xf numFmtId="176" fontId="15" fillId="0" borderId="9" xfId="10" applyNumberFormat="1" applyFont="1" applyFill="1" applyBorder="1" applyAlignment="1" applyProtection="1">
      <alignment horizontal="right" vertical="center"/>
    </xf>
    <xf numFmtId="176" fontId="17" fillId="0" borderId="7" xfId="13" applyNumberFormat="1" applyFont="1" applyFill="1" applyBorder="1" applyAlignment="1" applyProtection="1">
      <alignment horizontal="distributed" vertical="center"/>
    </xf>
    <xf numFmtId="176" fontId="16" fillId="0" borderId="3" xfId="13" applyNumberFormat="1" applyFont="1" applyFill="1" applyBorder="1" applyAlignment="1" applyProtection="1">
      <alignment horizontal="distributed" vertical="center" shrinkToFit="1"/>
    </xf>
    <xf numFmtId="176" fontId="8" fillId="0" borderId="3" xfId="2" applyNumberFormat="1" applyFont="1" applyFill="1" applyBorder="1" applyAlignment="1" applyProtection="1">
      <alignment horizontal="right" vertical="center"/>
    </xf>
    <xf numFmtId="176" fontId="15" fillId="0" borderId="6" xfId="2" applyNumberFormat="1" applyFont="1" applyFill="1" applyBorder="1" applyAlignment="1" applyProtection="1">
      <alignment horizontal="right" vertical="center"/>
    </xf>
    <xf numFmtId="176" fontId="8" fillId="0" borderId="58" xfId="2" applyNumberFormat="1" applyFont="1" applyFill="1" applyBorder="1" applyAlignment="1" applyProtection="1">
      <alignment horizontal="right" vertical="center" shrinkToFit="1"/>
    </xf>
    <xf numFmtId="176" fontId="8" fillId="0" borderId="0" xfId="2" applyNumberFormat="1" applyFont="1" applyFill="1" applyBorder="1" applyAlignment="1" applyProtection="1">
      <alignment horizontal="right" vertical="center" shrinkToFit="1"/>
    </xf>
    <xf numFmtId="176" fontId="8" fillId="0" borderId="61" xfId="2" applyNumberFormat="1" applyFont="1" applyFill="1" applyBorder="1" applyAlignment="1" applyProtection="1">
      <alignment horizontal="right" vertical="center" shrinkToFit="1"/>
    </xf>
    <xf numFmtId="176" fontId="8" fillId="0" borderId="1" xfId="2" applyNumberFormat="1" applyFont="1" applyFill="1" applyBorder="1" applyAlignment="1" applyProtection="1">
      <alignment horizontal="right" vertical="center" shrinkToFit="1"/>
    </xf>
    <xf numFmtId="176" fontId="8" fillId="0" borderId="65" xfId="13" applyNumberFormat="1" applyFont="1" applyFill="1" applyBorder="1" applyAlignment="1" applyProtection="1">
      <alignment horizontal="distributed" vertical="center"/>
    </xf>
    <xf numFmtId="176" fontId="8" fillId="0" borderId="65" xfId="13" applyNumberFormat="1" applyFont="1" applyFill="1" applyBorder="1" applyAlignment="1" applyProtection="1">
      <alignment horizontal="distributed" vertical="center" shrinkToFit="1"/>
    </xf>
    <xf numFmtId="176" fontId="15" fillId="0" borderId="111" xfId="2" applyNumberFormat="1" applyFont="1" applyFill="1" applyBorder="1" applyAlignment="1" applyProtection="1">
      <alignment horizontal="right" vertical="center"/>
    </xf>
    <xf numFmtId="176" fontId="15" fillId="0" borderId="111" xfId="2" applyNumberFormat="1" applyFont="1" applyFill="1" applyBorder="1" applyAlignment="1" applyProtection="1">
      <alignment horizontal="right" vertical="center" shrinkToFit="1"/>
    </xf>
    <xf numFmtId="176" fontId="15" fillId="0" borderId="113" xfId="2" applyNumberFormat="1" applyFont="1" applyFill="1" applyBorder="1" applyAlignment="1" applyProtection="1">
      <alignment horizontal="right" vertical="center" shrinkToFit="1"/>
    </xf>
    <xf numFmtId="176" fontId="15" fillId="0" borderId="107" xfId="2" applyNumberFormat="1" applyFont="1" applyFill="1" applyBorder="1" applyAlignment="1" applyProtection="1">
      <alignment horizontal="right" vertical="center"/>
    </xf>
    <xf numFmtId="176" fontId="8" fillId="0" borderId="58" xfId="13" applyNumberFormat="1" applyFont="1" applyFill="1" applyBorder="1" applyAlignment="1" applyProtection="1">
      <alignment vertical="distributed" wrapText="1"/>
    </xf>
    <xf numFmtId="176" fontId="8" fillId="0" borderId="3" xfId="13" applyNumberFormat="1" applyFont="1" applyFill="1" applyBorder="1" applyAlignment="1" applyProtection="1">
      <alignment vertical="center"/>
    </xf>
    <xf numFmtId="176" fontId="8" fillId="0" borderId="98" xfId="13" applyNumberFormat="1" applyFont="1" applyFill="1" applyBorder="1" applyAlignment="1" applyProtection="1">
      <alignment vertical="center"/>
      <protection locked="0"/>
    </xf>
    <xf numFmtId="176" fontId="8" fillId="0" borderId="98" xfId="13" applyNumberFormat="1" applyFont="1" applyFill="1" applyBorder="1" applyAlignment="1" applyProtection="1">
      <alignment vertical="center"/>
    </xf>
    <xf numFmtId="176" fontId="20" fillId="0" borderId="71" xfId="2" applyNumberFormat="1" applyFont="1" applyFill="1" applyBorder="1" applyAlignment="1" applyProtection="1">
      <alignment horizontal="right" vertical="center" shrinkToFit="1"/>
    </xf>
    <xf numFmtId="176" fontId="8" fillId="0" borderId="2" xfId="0" applyNumberFormat="1" applyFont="1" applyFill="1" applyBorder="1" applyAlignment="1" applyProtection="1">
      <alignment horizontal="right" vertical="center"/>
      <protection locked="0"/>
    </xf>
    <xf numFmtId="176" fontId="8" fillId="0" borderId="8" xfId="0" applyNumberFormat="1" applyFont="1" applyFill="1" applyBorder="1" applyAlignment="1" applyProtection="1">
      <alignment vertical="center"/>
    </xf>
    <xf numFmtId="176" fontId="8" fillId="0" borderId="4" xfId="0" applyNumberFormat="1" applyFont="1" applyFill="1" applyBorder="1" applyAlignment="1" applyProtection="1">
      <alignment vertical="center"/>
    </xf>
    <xf numFmtId="176" fontId="8" fillId="0" borderId="7" xfId="0" applyNumberFormat="1" applyFont="1" applyFill="1" applyBorder="1" applyAlignment="1" applyProtection="1">
      <alignment horizontal="right" vertical="center"/>
    </xf>
    <xf numFmtId="176" fontId="8" fillId="0" borderId="2" xfId="0" applyNumberFormat="1" applyFont="1" applyFill="1" applyBorder="1" applyAlignment="1" applyProtection="1">
      <alignment horizontal="right" vertical="center"/>
    </xf>
    <xf numFmtId="176" fontId="8" fillId="0" borderId="106" xfId="0" applyNumberFormat="1" applyFont="1" applyFill="1" applyBorder="1" applyAlignment="1" applyProtection="1">
      <alignment vertical="center"/>
    </xf>
    <xf numFmtId="176" fontId="8" fillId="0" borderId="8" xfId="0" quotePrefix="1" applyNumberFormat="1" applyFont="1" applyFill="1" applyBorder="1" applyAlignment="1" applyProtection="1">
      <alignment horizontal="right" vertical="center"/>
    </xf>
    <xf numFmtId="176" fontId="8" fillId="0" borderId="54" xfId="7" applyNumberFormat="1" applyFont="1" applyFill="1" applyBorder="1" applyAlignment="1" applyProtection="1">
      <alignment vertical="center"/>
    </xf>
    <xf numFmtId="176" fontId="8" fillId="0" borderId="9" xfId="7" applyNumberFormat="1" applyFont="1" applyFill="1" applyBorder="1" applyAlignment="1" applyProtection="1">
      <alignment vertical="center"/>
    </xf>
    <xf numFmtId="176" fontId="8" fillId="0" borderId="18" xfId="7" applyNumberFormat="1" applyFont="1" applyFill="1" applyBorder="1" applyAlignment="1" applyProtection="1">
      <alignment vertical="center"/>
    </xf>
    <xf numFmtId="176" fontId="15" fillId="0" borderId="9" xfId="10" applyNumberFormat="1" applyFont="1" applyFill="1" applyBorder="1" applyAlignment="1" applyProtection="1">
      <alignment vertical="center"/>
    </xf>
    <xf numFmtId="176" fontId="8" fillId="0" borderId="1" xfId="11" applyNumberFormat="1" applyFont="1" applyBorder="1" applyAlignment="1" applyProtection="1">
      <alignment vertical="center"/>
    </xf>
    <xf numFmtId="176" fontId="15" fillId="0" borderId="3" xfId="15" applyNumberFormat="1" applyFont="1" applyBorder="1" applyAlignment="1">
      <alignment horizontal="distributed" vertical="center"/>
    </xf>
    <xf numFmtId="176" fontId="8" fillId="0" borderId="116" xfId="11" applyNumberFormat="1" applyFont="1" applyBorder="1" applyAlignment="1" applyProtection="1">
      <alignment vertical="center"/>
    </xf>
    <xf numFmtId="176" fontId="15" fillId="0" borderId="9" xfId="10" applyNumberFormat="1" applyFont="1" applyFill="1" applyBorder="1" applyAlignment="1">
      <alignment horizontal="right" vertical="center"/>
    </xf>
    <xf numFmtId="176" fontId="8" fillId="0" borderId="18" xfId="10" applyNumberFormat="1" applyFont="1" applyFill="1" applyBorder="1" applyAlignment="1" applyProtection="1">
      <alignment vertical="center"/>
      <protection locked="0"/>
    </xf>
    <xf numFmtId="176" fontId="25" fillId="0" borderId="110" xfId="2" applyNumberFormat="1" applyFont="1" applyFill="1" applyBorder="1" applyAlignment="1" applyProtection="1">
      <alignment horizontal="right" vertical="center" shrinkToFit="1"/>
    </xf>
    <xf numFmtId="176" fontId="25" fillId="0" borderId="110" xfId="2" applyNumberFormat="1" applyFont="1" applyFill="1" applyBorder="1" applyAlignment="1" applyProtection="1">
      <alignment horizontal="right" vertical="center"/>
    </xf>
    <xf numFmtId="176" fontId="8" fillId="0" borderId="117" xfId="13" applyNumberFormat="1" applyFont="1" applyFill="1" applyBorder="1" applyAlignment="1" applyProtection="1">
      <alignment vertical="center"/>
    </xf>
    <xf numFmtId="176" fontId="15" fillId="0" borderId="118" xfId="1" applyNumberFormat="1" applyFont="1" applyFill="1" applyBorder="1" applyAlignment="1" applyProtection="1">
      <alignment horizontal="right" vertical="center" shrinkToFit="1"/>
    </xf>
    <xf numFmtId="176" fontId="15" fillId="0" borderId="116" xfId="2" applyNumberFormat="1" applyFont="1" applyFill="1" applyBorder="1" applyAlignment="1" applyProtection="1">
      <alignment horizontal="right" vertical="center"/>
    </xf>
    <xf numFmtId="176" fontId="15" fillId="0" borderId="118" xfId="2" applyNumberFormat="1" applyFont="1" applyFill="1" applyBorder="1" applyAlignment="1" applyProtection="1">
      <alignment horizontal="right" vertical="center"/>
    </xf>
    <xf numFmtId="176" fontId="15" fillId="0" borderId="9" xfId="2" applyNumberFormat="1" applyFont="1" applyFill="1" applyBorder="1" applyAlignment="1" applyProtection="1">
      <alignment horizontal="right" vertical="center"/>
    </xf>
    <xf numFmtId="176" fontId="15" fillId="0" borderId="115" xfId="2" applyNumberFormat="1" applyFont="1" applyFill="1" applyBorder="1" applyAlignment="1" applyProtection="1">
      <alignment horizontal="right" vertical="center"/>
    </xf>
    <xf numFmtId="176" fontId="15" fillId="0" borderId="37" xfId="2" applyNumberFormat="1" applyFont="1" applyFill="1" applyBorder="1" applyAlignment="1" applyProtection="1">
      <alignment horizontal="right" vertical="center"/>
    </xf>
    <xf numFmtId="176" fontId="15" fillId="0" borderId="119" xfId="2" applyNumberFormat="1" applyFont="1" applyFill="1" applyBorder="1" applyAlignment="1" applyProtection="1">
      <alignment horizontal="right" vertical="center" shrinkToFit="1"/>
    </xf>
    <xf numFmtId="176" fontId="15" fillId="0" borderId="63" xfId="16" applyNumberFormat="1" applyFont="1" applyBorder="1" applyAlignment="1">
      <alignment vertical="center"/>
    </xf>
    <xf numFmtId="176" fontId="8" fillId="0" borderId="63" xfId="16" applyNumberFormat="1" applyFont="1" applyBorder="1" applyAlignment="1">
      <alignment horizontal="right" vertical="center"/>
    </xf>
    <xf numFmtId="176" fontId="8" fillId="0" borderId="101" xfId="16" applyNumberFormat="1" applyFont="1" applyBorder="1" applyAlignment="1">
      <alignment horizontal="right" vertical="center"/>
    </xf>
    <xf numFmtId="176" fontId="8" fillId="0" borderId="93" xfId="16" applyNumberFormat="1" applyFont="1" applyBorder="1" applyAlignment="1">
      <alignment horizontal="right" vertical="center"/>
    </xf>
    <xf numFmtId="176" fontId="8" fillId="0" borderId="58" xfId="16" applyNumberFormat="1" applyFont="1" applyFill="1" applyBorder="1" applyAlignment="1">
      <alignment horizontal="right" vertical="center"/>
    </xf>
    <xf numFmtId="176" fontId="8" fillId="0" borderId="102" xfId="16" applyNumberFormat="1" applyFont="1" applyBorder="1" applyAlignment="1">
      <alignment horizontal="right" vertical="center"/>
    </xf>
    <xf numFmtId="176" fontId="8" fillId="0" borderId="100" xfId="16" applyNumberFormat="1" applyFont="1" applyBorder="1" applyAlignment="1">
      <alignment vertical="center"/>
    </xf>
    <xf numFmtId="176" fontId="15" fillId="0" borderId="102" xfId="16" applyNumberFormat="1" applyFont="1" applyBorder="1" applyAlignment="1">
      <alignment vertical="center"/>
    </xf>
    <xf numFmtId="176" fontId="8" fillId="0" borderId="64" xfId="16" applyNumberFormat="1" applyFont="1" applyBorder="1" applyAlignment="1">
      <alignment horizontal="right" vertical="center"/>
    </xf>
    <xf numFmtId="176" fontId="8" fillId="0" borderId="103" xfId="16" applyNumberFormat="1" applyFont="1" applyBorder="1" applyAlignment="1">
      <alignment horizontal="right" vertical="center"/>
    </xf>
    <xf numFmtId="176" fontId="8" fillId="0" borderId="62" xfId="16" applyNumberFormat="1" applyFont="1" applyBorder="1" applyAlignment="1">
      <alignment horizontal="right" vertical="center"/>
    </xf>
    <xf numFmtId="176" fontId="8" fillId="0" borderId="104" xfId="16" applyNumberFormat="1" applyFont="1" applyBorder="1" applyAlignment="1">
      <alignment horizontal="right" vertical="center"/>
    </xf>
    <xf numFmtId="176" fontId="8" fillId="0" borderId="94" xfId="16" applyNumberFormat="1" applyFont="1" applyBorder="1" applyAlignment="1">
      <alignment horizontal="right" vertical="center"/>
    </xf>
    <xf numFmtId="176" fontId="8" fillId="0" borderId="105" xfId="16" applyNumberFormat="1" applyFont="1" applyBorder="1" applyAlignment="1">
      <alignment horizontal="right" vertical="center"/>
    </xf>
    <xf numFmtId="176" fontId="8" fillId="0" borderId="110" xfId="15" applyNumberFormat="1" applyFont="1" applyBorder="1" applyAlignment="1">
      <alignment vertical="center"/>
    </xf>
    <xf numFmtId="176" fontId="8" fillId="0" borderId="7" xfId="0" applyNumberFormat="1" applyFont="1" applyFill="1" applyBorder="1" applyAlignment="1" applyProtection="1">
      <alignment horizontal="distributed" vertical="center"/>
    </xf>
    <xf numFmtId="176" fontId="8" fillId="0" borderId="22" xfId="0" applyNumberFormat="1" applyFont="1" applyFill="1" applyBorder="1" applyAlignment="1" applyProtection="1">
      <alignment horizontal="right" vertical="center"/>
      <protection locked="0"/>
    </xf>
    <xf numFmtId="176" fontId="8" fillId="0" borderId="122" xfId="5" applyNumberFormat="1" applyFont="1" applyBorder="1" applyAlignment="1" applyProtection="1">
      <alignment vertical="center"/>
    </xf>
    <xf numFmtId="176" fontId="8" fillId="0" borderId="113" xfId="7" applyNumberFormat="1" applyFont="1" applyFill="1" applyBorder="1" applyAlignment="1" applyProtection="1">
      <alignment vertical="center"/>
    </xf>
    <xf numFmtId="176" fontId="15" fillId="0" borderId="8" xfId="7" applyNumberFormat="1" applyFont="1" applyFill="1" applyBorder="1" applyAlignment="1" applyProtection="1">
      <alignment vertical="center" shrinkToFit="1"/>
    </xf>
    <xf numFmtId="176" fontId="15" fillId="0" borderId="7" xfId="10" applyNumberFormat="1" applyFont="1" applyFill="1" applyBorder="1" applyAlignment="1" applyProtection="1">
      <alignment vertical="center" shrinkToFit="1"/>
    </xf>
    <xf numFmtId="176" fontId="15" fillId="0" borderId="2" xfId="10" applyNumberFormat="1" applyFont="1" applyFill="1" applyBorder="1" applyAlignment="1" applyProtection="1">
      <alignment horizontal="right" vertical="center" shrinkToFit="1"/>
      <protection locked="0"/>
    </xf>
    <xf numFmtId="176" fontId="15" fillId="0" borderId="7" xfId="10" applyNumberFormat="1" applyFont="1" applyFill="1" applyBorder="1" applyAlignment="1" applyProtection="1">
      <alignment horizontal="right" vertical="center" shrinkToFit="1"/>
      <protection locked="0"/>
    </xf>
    <xf numFmtId="176" fontId="15" fillId="0" borderId="34" xfId="10" applyNumberFormat="1" applyFont="1" applyFill="1" applyBorder="1" applyAlignment="1" applyProtection="1">
      <alignment horizontal="right" vertical="center" shrinkToFit="1"/>
      <protection locked="0"/>
    </xf>
    <xf numFmtId="176" fontId="15" fillId="0" borderId="58" xfId="10" applyNumberFormat="1" applyFont="1" applyFill="1" applyBorder="1" applyAlignment="1" applyProtection="1">
      <alignment horizontal="right" vertical="center" shrinkToFit="1"/>
      <protection locked="0"/>
    </xf>
    <xf numFmtId="176" fontId="15" fillId="0" borderId="8" xfId="10" applyNumberFormat="1" applyFont="1" applyFill="1" applyBorder="1" applyAlignment="1" applyProtection="1">
      <alignment horizontal="right" vertical="center" shrinkToFit="1"/>
    </xf>
    <xf numFmtId="176" fontId="8" fillId="4" borderId="0" xfId="6" applyNumberFormat="1" applyFont="1" applyFill="1" applyBorder="1" applyAlignment="1" applyProtection="1">
      <alignment vertical="center"/>
    </xf>
    <xf numFmtId="176" fontId="8" fillId="4" borderId="7" xfId="6" applyNumberFormat="1" applyFont="1" applyFill="1" applyBorder="1" applyAlignment="1" applyProtection="1">
      <alignment vertical="center"/>
    </xf>
    <xf numFmtId="176" fontId="8" fillId="4" borderId="7" xfId="6" applyNumberFormat="1" applyFont="1" applyFill="1" applyBorder="1" applyAlignment="1" applyProtection="1">
      <alignment horizontal="center" vertical="center"/>
    </xf>
    <xf numFmtId="176" fontId="8" fillId="4" borderId="6" xfId="7" applyNumberFormat="1" applyFont="1" applyFill="1" applyBorder="1" applyAlignment="1" applyProtection="1">
      <alignment vertical="center"/>
    </xf>
    <xf numFmtId="176" fontId="15" fillId="4" borderId="8" xfId="7" applyNumberFormat="1" applyFont="1" applyFill="1" applyBorder="1" applyAlignment="1" applyProtection="1">
      <alignment vertical="center"/>
    </xf>
    <xf numFmtId="176" fontId="8" fillId="4" borderId="15" xfId="7" applyNumberFormat="1" applyFont="1" applyFill="1" applyBorder="1" applyAlignment="1" applyProtection="1">
      <alignment vertical="center"/>
    </xf>
    <xf numFmtId="176" fontId="8" fillId="4" borderId="5" xfId="7" applyNumberFormat="1" applyFont="1" applyFill="1" applyBorder="1" applyAlignment="1" applyProtection="1">
      <alignment vertical="center"/>
    </xf>
    <xf numFmtId="176" fontId="8" fillId="4" borderId="2" xfId="7" applyNumberFormat="1" applyFont="1" applyFill="1" applyBorder="1" applyAlignment="1" applyProtection="1">
      <alignment vertical="center"/>
      <protection locked="0"/>
    </xf>
    <xf numFmtId="176" fontId="8" fillId="4" borderId="2" xfId="7" applyNumberFormat="1" applyFont="1" applyFill="1" applyBorder="1" applyAlignment="1" applyProtection="1">
      <alignment vertical="center"/>
    </xf>
    <xf numFmtId="176" fontId="8" fillId="4" borderId="16" xfId="7" applyNumberFormat="1" applyFont="1" applyFill="1" applyBorder="1" applyAlignment="1" applyProtection="1">
      <alignment vertical="center"/>
      <protection locked="0"/>
    </xf>
    <xf numFmtId="176" fontId="8" fillId="4" borderId="0" xfId="7" applyNumberFormat="1" applyFont="1" applyFill="1" applyAlignment="1" applyProtection="1">
      <alignment vertical="center"/>
    </xf>
    <xf numFmtId="176" fontId="8" fillId="4" borderId="24" xfId="7" applyNumberFormat="1" applyFont="1" applyFill="1" applyBorder="1" applyAlignment="1" applyProtection="1">
      <alignment vertical="center"/>
    </xf>
    <xf numFmtId="176" fontId="8" fillId="4" borderId="58" xfId="7" applyNumberFormat="1" applyFont="1" applyFill="1" applyBorder="1" applyAlignment="1" applyProtection="1">
      <alignment vertical="center"/>
    </xf>
    <xf numFmtId="176" fontId="8" fillId="4" borderId="2" xfId="7" applyNumberFormat="1" applyFont="1" applyFill="1" applyBorder="1" applyAlignment="1">
      <alignment vertical="center"/>
    </xf>
    <xf numFmtId="176" fontId="8" fillId="4" borderId="0" xfId="7" applyNumberFormat="1" applyFont="1" applyFill="1" applyBorder="1" applyAlignment="1" applyProtection="1">
      <alignment vertical="center"/>
    </xf>
    <xf numFmtId="176" fontId="8" fillId="4" borderId="2" xfId="6" applyNumberFormat="1" applyFont="1" applyFill="1" applyBorder="1" applyAlignment="1">
      <alignment vertical="center"/>
    </xf>
    <xf numFmtId="176" fontId="8" fillId="4" borderId="16" xfId="7" applyNumberFormat="1" applyFont="1" applyFill="1" applyBorder="1" applyAlignment="1" applyProtection="1">
      <alignment vertical="center"/>
    </xf>
    <xf numFmtId="176" fontId="8" fillId="4" borderId="21" xfId="7" applyNumberFormat="1" applyFont="1" applyFill="1" applyBorder="1" applyAlignment="1">
      <alignment vertical="center"/>
    </xf>
    <xf numFmtId="176" fontId="8" fillId="4" borderId="0" xfId="6" applyNumberFormat="1" applyFont="1" applyFill="1" applyAlignment="1">
      <alignment vertical="center"/>
    </xf>
    <xf numFmtId="176" fontId="8" fillId="4" borderId="15" xfId="6" applyNumberFormat="1" applyFont="1" applyFill="1" applyBorder="1" applyAlignment="1" applyProtection="1">
      <alignment vertical="center"/>
    </xf>
    <xf numFmtId="176" fontId="8" fillId="4" borderId="8" xfId="7" applyNumberFormat="1" applyFont="1" applyFill="1" applyBorder="1" applyAlignment="1" applyProtection="1">
      <alignment vertical="center"/>
    </xf>
    <xf numFmtId="176" fontId="15" fillId="0" borderId="2" xfId="2" applyNumberFormat="1" applyFont="1" applyFill="1" applyBorder="1" applyAlignment="1" applyProtection="1">
      <alignment vertical="center" shrinkToFit="1"/>
    </xf>
    <xf numFmtId="176" fontId="15" fillId="0" borderId="111" xfId="2" applyNumberFormat="1" applyFont="1" applyFill="1" applyBorder="1" applyAlignment="1" applyProtection="1">
      <alignment vertical="center"/>
    </xf>
    <xf numFmtId="176" fontId="15" fillId="0" borderId="7" xfId="2" applyNumberFormat="1" applyFont="1" applyFill="1" applyBorder="1" applyAlignment="1" applyProtection="1">
      <alignment vertical="center"/>
    </xf>
    <xf numFmtId="176" fontId="15" fillId="0" borderId="15" xfId="2" applyNumberFormat="1" applyFont="1" applyFill="1" applyBorder="1" applyAlignment="1" applyProtection="1">
      <alignment vertical="center"/>
    </xf>
    <xf numFmtId="176" fontId="8" fillId="0" borderId="7" xfId="2" applyNumberFormat="1" applyFont="1" applyFill="1" applyBorder="1" applyAlignment="1" applyProtection="1">
      <alignment vertical="center"/>
    </xf>
    <xf numFmtId="176" fontId="8" fillId="0" borderId="7" xfId="2" applyNumberFormat="1" applyFont="1" applyFill="1" applyBorder="1" applyAlignment="1" applyProtection="1">
      <alignment vertical="center"/>
      <protection locked="0"/>
    </xf>
    <xf numFmtId="176" fontId="8" fillId="0" borderId="7" xfId="2" applyNumberFormat="1" applyFont="1" applyFill="1" applyBorder="1" applyAlignment="1">
      <alignment vertical="center"/>
    </xf>
    <xf numFmtId="176" fontId="8" fillId="0" borderId="15" xfId="2" applyNumberFormat="1" applyFont="1" applyFill="1" applyBorder="1" applyAlignment="1" applyProtection="1">
      <alignment vertical="center"/>
    </xf>
    <xf numFmtId="176" fontId="8" fillId="0" borderId="111" xfId="2" applyNumberFormat="1" applyFont="1" applyFill="1" applyBorder="1" applyAlignment="1" applyProtection="1">
      <alignment vertical="center"/>
    </xf>
    <xf numFmtId="176" fontId="8" fillId="0" borderId="7" xfId="2" applyNumberFormat="1" applyFont="1" applyFill="1" applyBorder="1" applyAlignment="1" applyProtection="1">
      <alignment horizontal="center" vertical="center"/>
    </xf>
    <xf numFmtId="176" fontId="15" fillId="0" borderId="113" xfId="2" applyNumberFormat="1" applyFont="1" applyFill="1" applyBorder="1" applyAlignment="1" applyProtection="1">
      <alignment vertical="center"/>
    </xf>
    <xf numFmtId="176" fontId="8" fillId="0" borderId="113" xfId="2" applyNumberFormat="1" applyFont="1" applyFill="1" applyBorder="1" applyAlignment="1" applyProtection="1">
      <alignment vertical="center"/>
    </xf>
    <xf numFmtId="176" fontId="8" fillId="0" borderId="2" xfId="9" applyNumberFormat="1" applyFont="1" applyFill="1" applyBorder="1" applyAlignment="1" applyProtection="1">
      <alignment horizontal="center" vertical="center"/>
    </xf>
    <xf numFmtId="176" fontId="8" fillId="0" borderId="7" xfId="2" applyNumberFormat="1" applyFont="1" applyFill="1" applyBorder="1" applyAlignment="1" applyProtection="1">
      <alignment horizontal="right" vertical="center"/>
    </xf>
    <xf numFmtId="176" fontId="8" fillId="0" borderId="3" xfId="2" applyNumberFormat="1" applyFont="1" applyFill="1" applyBorder="1" applyAlignment="1" applyProtection="1">
      <alignment horizontal="right" vertical="center"/>
    </xf>
    <xf numFmtId="176" fontId="8" fillId="0" borderId="2" xfId="9" applyNumberFormat="1" applyFont="1" applyFill="1" applyBorder="1" applyAlignment="1" applyProtection="1">
      <alignment horizontal="center" vertical="center"/>
    </xf>
    <xf numFmtId="176" fontId="8" fillId="0" borderId="113" xfId="6" applyNumberFormat="1" applyFont="1" applyFill="1" applyBorder="1" applyAlignment="1" applyProtection="1">
      <alignment vertical="center"/>
    </xf>
    <xf numFmtId="176" fontId="15" fillId="0" borderId="2" xfId="7" applyNumberFormat="1" applyFont="1" applyFill="1" applyBorder="1" applyAlignment="1" applyProtection="1">
      <alignment vertical="center"/>
    </xf>
    <xf numFmtId="176" fontId="8" fillId="0" borderId="113" xfId="9" applyNumberFormat="1" applyFont="1" applyFill="1" applyBorder="1" applyAlignment="1" applyProtection="1">
      <alignment vertical="center"/>
    </xf>
    <xf numFmtId="176" fontId="8" fillId="0" borderId="113" xfId="10" applyNumberFormat="1" applyFont="1" applyFill="1" applyBorder="1" applyAlignment="1" applyProtection="1">
      <alignment vertical="center"/>
    </xf>
    <xf numFmtId="176" fontId="8" fillId="0" borderId="22" xfId="10" applyNumberFormat="1" applyFont="1" applyFill="1" applyBorder="1" applyAlignment="1" applyProtection="1">
      <alignment horizontal="right" vertical="center"/>
      <protection locked="0"/>
    </xf>
    <xf numFmtId="176" fontId="8" fillId="0" borderId="111" xfId="11" applyNumberFormat="1" applyFont="1" applyBorder="1" applyAlignment="1" applyProtection="1">
      <alignment vertical="center"/>
    </xf>
    <xf numFmtId="176" fontId="8" fillId="0" borderId="123" xfId="11" applyNumberFormat="1" applyFont="1" applyBorder="1" applyAlignment="1" applyProtection="1">
      <alignment vertical="center"/>
    </xf>
    <xf numFmtId="176" fontId="15" fillId="0" borderId="3" xfId="10" applyNumberFormat="1" applyFont="1" applyFill="1" applyBorder="1" applyAlignment="1" applyProtection="1">
      <alignment vertical="center"/>
    </xf>
    <xf numFmtId="176" fontId="15" fillId="0" borderId="34" xfId="10" applyNumberFormat="1" applyFont="1" applyFill="1" applyBorder="1" applyAlignment="1" applyProtection="1">
      <alignment vertical="center"/>
    </xf>
    <xf numFmtId="176" fontId="15" fillId="0" borderId="34" xfId="10" applyNumberFormat="1" applyFont="1" applyFill="1" applyBorder="1" applyAlignment="1">
      <alignment horizontal="right" vertical="center"/>
    </xf>
    <xf numFmtId="176" fontId="8" fillId="0" borderId="43" xfId="10" applyNumberFormat="1" applyFont="1" applyFill="1" applyBorder="1" applyAlignment="1" applyProtection="1">
      <alignment vertical="center"/>
    </xf>
    <xf numFmtId="176" fontId="8" fillId="0" borderId="2" xfId="2" applyNumberFormat="1" applyFont="1" applyFill="1" applyBorder="1" applyAlignment="1" applyProtection="1">
      <alignment horizontal="center" vertical="center"/>
    </xf>
    <xf numFmtId="176" fontId="25" fillId="0" borderId="122" xfId="2" applyNumberFormat="1" applyFont="1" applyFill="1" applyBorder="1" applyAlignment="1" applyProtection="1">
      <alignment horizontal="right" vertical="center" shrinkToFit="1"/>
    </xf>
    <xf numFmtId="176" fontId="15" fillId="0" borderId="2" xfId="7" applyNumberFormat="1" applyFont="1" applyFill="1" applyBorder="1" applyAlignment="1" applyProtection="1">
      <alignment vertical="center" shrinkToFit="1"/>
    </xf>
    <xf numFmtId="176" fontId="15" fillId="0" borderId="0" xfId="7" applyNumberFormat="1" applyFont="1" applyFill="1" applyBorder="1" applyAlignment="1" applyProtection="1">
      <alignment vertical="center" shrinkToFit="1"/>
    </xf>
    <xf numFmtId="176" fontId="8" fillId="0" borderId="110" xfId="11" applyNumberFormat="1" applyFont="1" applyBorder="1" applyAlignment="1" applyProtection="1">
      <alignment vertical="center"/>
    </xf>
    <xf numFmtId="176" fontId="8" fillId="0" borderId="124" xfId="11" applyNumberFormat="1" applyFont="1" applyBorder="1" applyAlignment="1" applyProtection="1">
      <alignment vertical="center"/>
    </xf>
    <xf numFmtId="176" fontId="15" fillId="0" borderId="58" xfId="10" applyNumberFormat="1" applyFont="1" applyFill="1" applyBorder="1" applyAlignment="1" applyProtection="1">
      <alignment vertical="center"/>
    </xf>
    <xf numFmtId="176" fontId="15" fillId="0" borderId="58" xfId="10" applyNumberFormat="1" applyFont="1" applyFill="1" applyBorder="1" applyAlignment="1">
      <alignment horizontal="right" vertical="center"/>
    </xf>
    <xf numFmtId="176" fontId="15" fillId="0" borderId="2" xfId="6" applyNumberFormat="1" applyFont="1" applyFill="1" applyBorder="1" applyAlignment="1" applyProtection="1">
      <alignment horizontal="center" vertical="center"/>
    </xf>
    <xf numFmtId="176" fontId="8" fillId="0" borderId="114" xfId="7" applyNumberFormat="1" applyFont="1" applyFill="1" applyBorder="1" applyAlignment="1" applyProtection="1">
      <alignment vertical="center"/>
    </xf>
    <xf numFmtId="176" fontId="15" fillId="0" borderId="113" xfId="6" applyNumberFormat="1" applyFont="1" applyFill="1" applyBorder="1" applyAlignment="1" applyProtection="1">
      <alignment horizontal="center" vertical="center"/>
    </xf>
    <xf numFmtId="176" fontId="15" fillId="0" borderId="7" xfId="6" applyNumberFormat="1" applyFont="1" applyFill="1" applyBorder="1" applyAlignment="1" applyProtection="1">
      <alignment horizontal="centerContinuous" vertical="center"/>
    </xf>
    <xf numFmtId="176" fontId="15" fillId="0" borderId="0" xfId="6" applyNumberFormat="1" applyFont="1" applyFill="1" applyBorder="1" applyAlignment="1" applyProtection="1">
      <alignment horizontal="centerContinuous" vertical="center"/>
    </xf>
    <xf numFmtId="176" fontId="15" fillId="0" borderId="7" xfId="6" applyNumberFormat="1" applyFont="1" applyFill="1" applyBorder="1" applyAlignment="1" applyProtection="1">
      <alignment vertical="center"/>
    </xf>
    <xf numFmtId="176" fontId="15" fillId="0" borderId="0" xfId="6" applyNumberFormat="1" applyFont="1" applyFill="1" applyBorder="1" applyAlignment="1" applyProtection="1">
      <alignment vertical="center"/>
    </xf>
    <xf numFmtId="176" fontId="15" fillId="0" borderId="7" xfId="6" applyNumberFormat="1" applyFont="1" applyFill="1" applyBorder="1" applyAlignment="1">
      <alignment vertical="center"/>
    </xf>
    <xf numFmtId="176" fontId="15" fillId="0" borderId="8" xfId="6" applyNumberFormat="1" applyFont="1" applyFill="1" applyBorder="1" applyAlignment="1">
      <alignment vertical="center"/>
    </xf>
    <xf numFmtId="176" fontId="15" fillId="0" borderId="8" xfId="6" applyNumberFormat="1" applyFont="1" applyFill="1" applyBorder="1" applyAlignment="1" applyProtection="1">
      <alignment horizontal="centerContinuous" vertical="center"/>
    </xf>
    <xf numFmtId="176" fontId="15" fillId="0" borderId="6" xfId="6" applyNumberFormat="1" applyFont="1" applyFill="1" applyBorder="1" applyAlignment="1" applyProtection="1">
      <alignment horizontal="centerContinuous" vertical="center"/>
    </xf>
    <xf numFmtId="176" fontId="15" fillId="0" borderId="21" xfId="6" applyNumberFormat="1" applyFont="1" applyFill="1" applyBorder="1" applyAlignment="1" applyProtection="1">
      <alignment horizontal="centerContinuous" vertical="center"/>
    </xf>
    <xf numFmtId="176" fontId="8" fillId="0" borderId="113" xfId="6" applyNumberFormat="1" applyFont="1" applyFill="1" applyBorder="1" applyAlignment="1">
      <alignment vertical="center"/>
    </xf>
    <xf numFmtId="176" fontId="6" fillId="0" borderId="0" xfId="18" applyNumberFormat="1" applyFont="1" applyFill="1" applyAlignment="1" applyProtection="1">
      <alignment vertical="center"/>
    </xf>
    <xf numFmtId="176" fontId="6" fillId="0" borderId="0" xfId="18" applyNumberFormat="1" applyFont="1" applyFill="1" applyAlignment="1">
      <alignment vertical="center"/>
    </xf>
    <xf numFmtId="176" fontId="6" fillId="0" borderId="0" xfId="18" applyNumberFormat="1" applyFont="1" applyFill="1" applyAlignment="1">
      <alignment horizontal="center" vertical="center"/>
    </xf>
    <xf numFmtId="176" fontId="8" fillId="0" borderId="0" xfId="18" applyNumberFormat="1" applyFont="1" applyFill="1" applyAlignment="1" applyProtection="1">
      <alignment vertical="center"/>
    </xf>
    <xf numFmtId="176" fontId="8" fillId="0" borderId="0" xfId="18" applyNumberFormat="1" applyFont="1" applyFill="1" applyAlignment="1">
      <alignment vertical="center"/>
    </xf>
    <xf numFmtId="176" fontId="8" fillId="0" borderId="120" xfId="18" applyNumberFormat="1" applyFont="1" applyFill="1" applyBorder="1" applyAlignment="1" applyProtection="1">
      <alignment vertical="center"/>
    </xf>
    <xf numFmtId="176" fontId="8" fillId="0" borderId="126" xfId="18" applyNumberFormat="1" applyFont="1" applyFill="1" applyBorder="1" applyAlignment="1" applyProtection="1">
      <alignment vertical="center"/>
    </xf>
    <xf numFmtId="176" fontId="8" fillId="0" borderId="127" xfId="18" applyNumberFormat="1" applyFont="1" applyFill="1" applyBorder="1" applyAlignment="1" applyProtection="1">
      <alignment vertical="center"/>
    </xf>
    <xf numFmtId="176" fontId="8" fillId="0" borderId="128" xfId="18" applyNumberFormat="1" applyFont="1" applyFill="1" applyBorder="1" applyAlignment="1">
      <alignment vertical="center"/>
    </xf>
    <xf numFmtId="176" fontId="8" fillId="0" borderId="15" xfId="18" applyNumberFormat="1" applyFont="1" applyFill="1" applyBorder="1" applyAlignment="1" applyProtection="1">
      <alignment vertical="center"/>
    </xf>
    <xf numFmtId="176" fontId="8" fillId="0" borderId="24" xfId="18" applyNumberFormat="1" applyFont="1" applyFill="1" applyBorder="1" applyAlignment="1" applyProtection="1">
      <alignment vertical="center"/>
    </xf>
    <xf numFmtId="176" fontId="8" fillId="0" borderId="129" xfId="18" applyNumberFormat="1" applyFont="1" applyFill="1" applyBorder="1" applyAlignment="1" applyProtection="1">
      <alignment vertical="center"/>
    </xf>
    <xf numFmtId="176" fontId="8" fillId="0" borderId="130" xfId="18" applyNumberFormat="1" applyFont="1" applyFill="1" applyBorder="1" applyAlignment="1">
      <alignment vertical="center"/>
    </xf>
    <xf numFmtId="176" fontId="8" fillId="0" borderId="139" xfId="18" applyNumberFormat="1" applyFont="1" applyFill="1" applyBorder="1" applyAlignment="1" applyProtection="1">
      <alignment vertical="center"/>
    </xf>
    <xf numFmtId="176" fontId="8" fillId="0" borderId="140" xfId="18" applyNumberFormat="1" applyFont="1" applyFill="1" applyBorder="1" applyAlignment="1" applyProtection="1">
      <alignment vertical="center"/>
    </xf>
    <xf numFmtId="176" fontId="8" fillId="0" borderId="141" xfId="18" applyNumberFormat="1" applyFont="1" applyFill="1" applyBorder="1" applyAlignment="1" applyProtection="1">
      <alignment vertical="center"/>
    </xf>
    <xf numFmtId="176" fontId="8" fillId="0" borderId="142" xfId="18" applyNumberFormat="1" applyFont="1" applyFill="1" applyBorder="1" applyAlignment="1">
      <alignment vertical="center"/>
    </xf>
    <xf numFmtId="176" fontId="8" fillId="0" borderId="146" xfId="18" applyNumberFormat="1" applyFont="1" applyFill="1" applyBorder="1" applyAlignment="1">
      <alignment vertical="center"/>
    </xf>
    <xf numFmtId="176" fontId="8" fillId="0" borderId="147" xfId="18" applyNumberFormat="1" applyFont="1" applyFill="1" applyBorder="1" applyAlignment="1">
      <alignment vertical="center"/>
    </xf>
    <xf numFmtId="176" fontId="8" fillId="0" borderId="0" xfId="18" applyNumberFormat="1" applyFont="1" applyFill="1" applyAlignment="1" applyProtection="1">
      <alignment horizontal="center" vertical="center"/>
    </xf>
    <xf numFmtId="176" fontId="8" fillId="0" borderId="127" xfId="18" applyNumberFormat="1" applyFont="1" applyFill="1" applyBorder="1" applyAlignment="1">
      <alignment vertical="center"/>
    </xf>
    <xf numFmtId="176" fontId="7" fillId="0" borderId="0" xfId="18" applyNumberFormat="1" applyFont="1" applyFill="1" applyAlignment="1">
      <alignment vertical="center"/>
    </xf>
    <xf numFmtId="176" fontId="7" fillId="0" borderId="0" xfId="18" applyNumberFormat="1" applyFont="1" applyFill="1" applyAlignment="1">
      <alignment horizontal="center" vertical="center"/>
    </xf>
    <xf numFmtId="176" fontId="15" fillId="0" borderId="0" xfId="18" applyNumberFormat="1" applyFont="1" applyFill="1" applyAlignment="1">
      <alignment horizontal="center" vertical="center"/>
    </xf>
    <xf numFmtId="176" fontId="8" fillId="0" borderId="126" xfId="18" applyNumberFormat="1" applyFont="1" applyFill="1" applyBorder="1" applyAlignment="1" applyProtection="1">
      <alignment horizontal="distributed" vertical="center"/>
    </xf>
    <xf numFmtId="176" fontId="8" fillId="0" borderId="148" xfId="18" applyNumberFormat="1" applyFont="1" applyFill="1" applyBorder="1" applyAlignment="1" applyProtection="1">
      <alignment horizontal="distributed" vertical="center"/>
    </xf>
    <xf numFmtId="176" fontId="8" fillId="0" borderId="149" xfId="18" applyNumberFormat="1" applyFont="1" applyFill="1" applyBorder="1" applyAlignment="1" applyProtection="1">
      <alignment horizontal="distributed" vertical="center"/>
    </xf>
    <xf numFmtId="176" fontId="8" fillId="0" borderId="7" xfId="18" applyNumberFormat="1" applyFont="1" applyFill="1" applyBorder="1" applyAlignment="1" applyProtection="1">
      <alignment horizontal="distributed" vertical="center"/>
    </xf>
    <xf numFmtId="176" fontId="8" fillId="0" borderId="0" xfId="18" applyNumberFormat="1" applyFont="1" applyFill="1" applyBorder="1" applyAlignment="1" applyProtection="1">
      <alignment horizontal="distributed" vertical="center"/>
    </xf>
    <xf numFmtId="176" fontId="8" fillId="0" borderId="0" xfId="18" applyNumberFormat="1" applyFont="1" applyFill="1" applyBorder="1" applyAlignment="1" applyProtection="1">
      <alignment vertical="center"/>
      <protection locked="0"/>
    </xf>
    <xf numFmtId="176" fontId="8" fillId="0" borderId="0" xfId="18" applyNumberFormat="1" applyFont="1" applyFill="1" applyBorder="1" applyAlignment="1">
      <alignment vertical="center"/>
    </xf>
    <xf numFmtId="176" fontId="8" fillId="0" borderId="0" xfId="18" applyNumberFormat="1" applyFont="1" applyFill="1" applyBorder="1" applyAlignment="1" applyProtection="1">
      <alignment horizontal="center" vertical="center"/>
      <protection locked="0"/>
    </xf>
    <xf numFmtId="176" fontId="8" fillId="0" borderId="0" xfId="18" applyNumberFormat="1" applyFont="1" applyFill="1" applyBorder="1" applyAlignment="1" applyProtection="1">
      <alignment vertical="center"/>
    </xf>
    <xf numFmtId="176" fontId="8" fillId="0" borderId="0" xfId="18" applyNumberFormat="1" applyFont="1" applyFill="1" applyBorder="1" applyAlignment="1">
      <alignment horizontal="distributed" vertical="center"/>
    </xf>
    <xf numFmtId="176" fontId="8" fillId="0" borderId="7" xfId="0" applyNumberFormat="1" applyFont="1" applyFill="1" applyBorder="1" applyAlignment="1" applyProtection="1">
      <alignment horizontal="right" vertical="center"/>
    </xf>
    <xf numFmtId="176" fontId="8" fillId="0" borderId="8" xfId="0" applyNumberFormat="1" applyFont="1" applyFill="1" applyBorder="1" applyAlignment="1" applyProtection="1">
      <alignment horizontal="right" vertical="center"/>
    </xf>
    <xf numFmtId="176" fontId="8" fillId="0" borderId="7" xfId="0" applyNumberFormat="1" applyFont="1" applyFill="1" applyBorder="1" applyAlignment="1" applyProtection="1">
      <alignment horizontal="right" vertical="center"/>
      <protection locked="0"/>
    </xf>
    <xf numFmtId="176" fontId="8" fillId="0" borderId="8" xfId="0" applyNumberFormat="1" applyFont="1" applyFill="1" applyBorder="1" applyAlignment="1" applyProtection="1">
      <alignment horizontal="right" vertical="center"/>
      <protection locked="0"/>
    </xf>
    <xf numFmtId="176" fontId="8" fillId="0" borderId="96" xfId="0" applyNumberFormat="1" applyFont="1" applyFill="1" applyBorder="1" applyAlignment="1">
      <alignment horizontal="right" vertical="center"/>
    </xf>
    <xf numFmtId="176" fontId="8" fillId="0" borderId="32" xfId="0" applyNumberFormat="1" applyFont="1" applyFill="1" applyBorder="1" applyAlignment="1">
      <alignment horizontal="right" vertical="center"/>
    </xf>
    <xf numFmtId="176" fontId="8" fillId="0" borderId="96" xfId="0" applyNumberFormat="1" applyFont="1" applyFill="1" applyBorder="1" applyAlignment="1" applyProtection="1">
      <alignment horizontal="right" vertical="center"/>
      <protection locked="0"/>
    </xf>
    <xf numFmtId="176" fontId="8" fillId="0" borderId="32" xfId="0" applyNumberFormat="1" applyFont="1" applyFill="1" applyBorder="1" applyAlignment="1" applyProtection="1">
      <alignment horizontal="right" vertical="center"/>
      <protection locked="0"/>
    </xf>
    <xf numFmtId="176" fontId="8" fillId="0" borderId="48" xfId="0" applyNumberFormat="1" applyFont="1" applyFill="1" applyBorder="1" applyAlignment="1">
      <alignment horizontal="right" vertical="center"/>
    </xf>
    <xf numFmtId="176" fontId="8" fillId="0" borderId="49" xfId="0" applyNumberFormat="1" applyFont="1" applyFill="1" applyBorder="1" applyAlignment="1">
      <alignment horizontal="right" vertical="center"/>
    </xf>
    <xf numFmtId="176" fontId="8" fillId="0" borderId="27" xfId="0" applyNumberFormat="1" applyFont="1" applyFill="1" applyBorder="1" applyAlignment="1">
      <alignment horizontal="right" vertical="center"/>
    </xf>
    <xf numFmtId="176" fontId="8" fillId="0" borderId="28" xfId="0" applyNumberFormat="1" applyFont="1" applyFill="1" applyBorder="1" applyAlignment="1">
      <alignment horizontal="right" vertical="center"/>
    </xf>
    <xf numFmtId="176" fontId="8" fillId="0" borderId="6" xfId="0" applyNumberFormat="1" applyFont="1" applyFill="1" applyBorder="1" applyAlignment="1">
      <alignment horizontal="right" vertical="center"/>
    </xf>
    <xf numFmtId="176" fontId="8" fillId="0" borderId="4" xfId="0" applyNumberFormat="1" applyFont="1" applyFill="1" applyBorder="1" applyAlignment="1">
      <alignment horizontal="right" vertical="center"/>
    </xf>
    <xf numFmtId="176" fontId="8" fillId="0" borderId="48" xfId="0" applyNumberFormat="1" applyFont="1" applyFill="1" applyBorder="1" applyAlignment="1" applyProtection="1">
      <alignment horizontal="right" vertical="center"/>
    </xf>
    <xf numFmtId="176" fontId="8" fillId="0" borderId="49" xfId="0" applyNumberFormat="1" applyFont="1" applyFill="1" applyBorder="1" applyAlignment="1" applyProtection="1">
      <alignment horizontal="right" vertical="center"/>
    </xf>
    <xf numFmtId="176" fontId="8" fillId="0" borderId="7" xfId="0" applyNumberFormat="1" applyFont="1" applyFill="1" applyBorder="1" applyAlignment="1" applyProtection="1">
      <alignment vertical="center"/>
    </xf>
    <xf numFmtId="176" fontId="8" fillId="0" borderId="8" xfId="0" applyNumberFormat="1" applyFont="1" applyFill="1" applyBorder="1" applyAlignment="1" applyProtection="1">
      <alignment vertical="center"/>
    </xf>
    <xf numFmtId="176" fontId="8" fillId="0" borderId="120" xfId="0" applyNumberFormat="1" applyFont="1" applyFill="1" applyBorder="1" applyAlignment="1" applyProtection="1">
      <alignment vertical="center"/>
    </xf>
    <xf numFmtId="176" fontId="9" fillId="0" borderId="121" xfId="0" applyNumberFormat="1" applyFont="1" applyFill="1" applyBorder="1" applyAlignment="1">
      <alignment vertical="center"/>
    </xf>
    <xf numFmtId="176" fontId="8" fillId="0" borderId="27" xfId="0" applyNumberFormat="1" applyFont="1" applyFill="1" applyBorder="1" applyAlignment="1" applyProtection="1">
      <alignment horizontal="right" vertical="center"/>
    </xf>
    <xf numFmtId="176" fontId="8" fillId="0" borderId="28" xfId="0" applyNumberFormat="1" applyFont="1" applyFill="1" applyBorder="1" applyAlignment="1" applyProtection="1">
      <alignment horizontal="right" vertical="center"/>
    </xf>
    <xf numFmtId="176" fontId="8" fillId="0" borderId="13" xfId="0" applyNumberFormat="1" applyFont="1" applyFill="1" applyBorder="1" applyAlignment="1" applyProtection="1">
      <alignment horizontal="right" vertical="center"/>
    </xf>
    <xf numFmtId="176" fontId="8" fillId="0" borderId="11" xfId="0" applyNumberFormat="1" applyFont="1" applyFill="1" applyBorder="1" applyAlignment="1" applyProtection="1">
      <alignment horizontal="right" vertical="center"/>
    </xf>
    <xf numFmtId="176" fontId="8" fillId="0" borderId="7" xfId="0" applyNumberFormat="1" applyFont="1" applyFill="1" applyBorder="1" applyAlignment="1" applyProtection="1">
      <alignment vertical="center"/>
      <protection locked="0"/>
    </xf>
    <xf numFmtId="176" fontId="8" fillId="0" borderId="8" xfId="0" applyNumberFormat="1" applyFont="1" applyFill="1" applyBorder="1" applyAlignment="1" applyProtection="1">
      <alignment vertical="center"/>
      <protection locked="0"/>
    </xf>
    <xf numFmtId="176" fontId="8" fillId="0" borderId="50" xfId="0" applyNumberFormat="1" applyFont="1" applyFill="1" applyBorder="1" applyAlignment="1" applyProtection="1">
      <alignment vertical="center"/>
      <protection locked="0"/>
    </xf>
    <xf numFmtId="176" fontId="8" fillId="0" borderId="51" xfId="0" applyNumberFormat="1" applyFont="1" applyFill="1" applyBorder="1" applyAlignment="1" applyProtection="1">
      <alignment vertical="center"/>
      <protection locked="0"/>
    </xf>
    <xf numFmtId="176" fontId="9" fillId="0" borderId="8" xfId="0" applyNumberFormat="1" applyFont="1" applyFill="1" applyBorder="1" applyAlignment="1">
      <alignment vertical="center"/>
    </xf>
    <xf numFmtId="176" fontId="9" fillId="0" borderId="51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 applyProtection="1">
      <alignment vertical="center"/>
    </xf>
    <xf numFmtId="176" fontId="8" fillId="0" borderId="17" xfId="0" applyNumberFormat="1" applyFont="1" applyFill="1" applyBorder="1" applyAlignment="1" applyProtection="1">
      <alignment vertical="center"/>
    </xf>
    <xf numFmtId="176" fontId="8" fillId="0" borderId="15" xfId="0" quotePrefix="1" applyNumberFormat="1" applyFont="1" applyFill="1" applyBorder="1" applyAlignment="1" applyProtection="1">
      <alignment vertical="center"/>
      <protection locked="0"/>
    </xf>
    <xf numFmtId="176" fontId="8" fillId="0" borderId="17" xfId="0" quotePrefix="1" applyNumberFormat="1" applyFont="1" applyFill="1" applyBorder="1" applyAlignment="1" applyProtection="1">
      <alignment vertical="center"/>
      <protection locked="0"/>
    </xf>
    <xf numFmtId="176" fontId="8" fillId="0" borderId="107" xfId="0" applyNumberFormat="1" applyFont="1" applyFill="1" applyBorder="1" applyAlignment="1" applyProtection="1">
      <alignment horizontal="right" vertical="center"/>
      <protection locked="0"/>
    </xf>
    <xf numFmtId="176" fontId="8" fillId="0" borderId="9" xfId="0" applyNumberFormat="1" applyFont="1" applyFill="1" applyBorder="1" applyAlignment="1" applyProtection="1">
      <alignment horizontal="right" vertical="center"/>
      <protection locked="0"/>
    </xf>
    <xf numFmtId="176" fontId="8" fillId="0" borderId="18" xfId="0" applyNumberFormat="1" applyFont="1" applyFill="1" applyBorder="1" applyAlignment="1" applyProtection="1">
      <alignment horizontal="right" vertical="center"/>
      <protection locked="0"/>
    </xf>
    <xf numFmtId="176" fontId="8" fillId="0" borderId="27" xfId="0" applyNumberFormat="1" applyFont="1" applyFill="1" applyBorder="1" applyAlignment="1" applyProtection="1">
      <alignment horizontal="distributed" vertical="center"/>
    </xf>
    <xf numFmtId="176" fontId="8" fillId="0" borderId="30" xfId="0" applyNumberFormat="1" applyFont="1" applyFill="1" applyBorder="1" applyAlignment="1">
      <alignment horizontal="distributed" vertical="center"/>
    </xf>
    <xf numFmtId="176" fontId="8" fillId="0" borderId="28" xfId="0" applyNumberFormat="1" applyFont="1" applyFill="1" applyBorder="1" applyAlignment="1">
      <alignment horizontal="distributed" vertical="center"/>
    </xf>
    <xf numFmtId="176" fontId="8" fillId="0" borderId="48" xfId="0" applyNumberFormat="1" applyFont="1" applyFill="1" applyBorder="1" applyAlignment="1" applyProtection="1">
      <alignment horizontal="distributed" vertical="center"/>
    </xf>
    <xf numFmtId="176" fontId="8" fillId="0" borderId="1" xfId="0" applyNumberFormat="1" applyFont="1" applyFill="1" applyBorder="1" applyAlignment="1">
      <alignment horizontal="distributed" vertical="center"/>
    </xf>
    <xf numFmtId="176" fontId="8" fillId="0" borderId="49" xfId="0" applyNumberFormat="1" applyFont="1" applyFill="1" applyBorder="1" applyAlignment="1">
      <alignment horizontal="distributed" vertical="center"/>
    </xf>
    <xf numFmtId="176" fontId="8" fillId="0" borderId="7" xfId="0" applyNumberFormat="1" applyFont="1" applyFill="1" applyBorder="1" applyAlignment="1" applyProtection="1">
      <alignment horizontal="distributed" vertical="center"/>
    </xf>
    <xf numFmtId="176" fontId="8" fillId="0" borderId="0" xfId="0" applyNumberFormat="1" applyFont="1" applyFill="1" applyBorder="1" applyAlignment="1">
      <alignment horizontal="distributed" vertical="center"/>
    </xf>
    <xf numFmtId="176" fontId="8" fillId="0" borderId="8" xfId="0" applyNumberFormat="1" applyFont="1" applyFill="1" applyBorder="1" applyAlignment="1">
      <alignment horizontal="distributed" vertical="center"/>
    </xf>
    <xf numFmtId="176" fontId="8" fillId="0" borderId="7" xfId="0" applyNumberFormat="1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vertical="center"/>
    </xf>
    <xf numFmtId="176" fontId="8" fillId="0" borderId="8" xfId="0" applyNumberFormat="1" applyFont="1" applyFill="1" applyBorder="1" applyAlignment="1">
      <alignment vertical="center"/>
    </xf>
    <xf numFmtId="176" fontId="8" fillId="0" borderId="106" xfId="0" applyNumberFormat="1" applyFont="1" applyFill="1" applyBorder="1" applyAlignment="1" applyProtection="1">
      <alignment horizontal="right" vertical="center"/>
      <protection locked="0"/>
    </xf>
    <xf numFmtId="176" fontId="8" fillId="0" borderId="2" xfId="0" applyNumberFormat="1" applyFont="1" applyFill="1" applyBorder="1" applyAlignment="1" applyProtection="1">
      <alignment horizontal="right" vertical="center"/>
      <protection locked="0"/>
    </xf>
    <xf numFmtId="176" fontId="8" fillId="0" borderId="16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>
      <alignment vertical="center"/>
    </xf>
    <xf numFmtId="176" fontId="8" fillId="0" borderId="6" xfId="0" applyNumberFormat="1" applyFont="1" applyFill="1" applyBorder="1" applyAlignment="1" applyProtection="1">
      <alignment horizontal="right" vertical="center"/>
      <protection locked="0"/>
    </xf>
    <xf numFmtId="176" fontId="8" fillId="0" borderId="4" xfId="0" applyNumberFormat="1" applyFont="1" applyFill="1" applyBorder="1" applyAlignment="1" applyProtection="1">
      <alignment horizontal="right" vertical="center"/>
      <protection locked="0"/>
    </xf>
    <xf numFmtId="176" fontId="8" fillId="0" borderId="6" xfId="0" applyNumberFormat="1" applyFont="1" applyFill="1" applyBorder="1" applyAlignment="1" applyProtection="1">
      <alignment horizontal="right" vertical="center"/>
    </xf>
    <xf numFmtId="176" fontId="8" fillId="0" borderId="4" xfId="0" applyNumberFormat="1" applyFont="1" applyFill="1" applyBorder="1" applyAlignment="1" applyProtection="1">
      <alignment horizontal="right" vertical="center"/>
    </xf>
    <xf numFmtId="176" fontId="8" fillId="0" borderId="48" xfId="0" applyNumberFormat="1" applyFont="1" applyFill="1" applyBorder="1" applyAlignment="1" applyProtection="1">
      <alignment vertical="center"/>
      <protection locked="0"/>
    </xf>
    <xf numFmtId="176" fontId="8" fillId="0" borderId="49" xfId="0" applyNumberFormat="1" applyFont="1" applyFill="1" applyBorder="1" applyAlignment="1" applyProtection="1">
      <alignment vertical="center"/>
      <protection locked="0"/>
    </xf>
    <xf numFmtId="176" fontId="8" fillId="0" borderId="27" xfId="0" applyNumberFormat="1" applyFont="1" applyFill="1" applyBorder="1" applyAlignment="1" applyProtection="1">
      <alignment vertical="center"/>
    </xf>
    <xf numFmtId="176" fontId="8" fillId="0" borderId="30" xfId="0" applyNumberFormat="1" applyFont="1" applyFill="1" applyBorder="1" applyAlignment="1" applyProtection="1">
      <alignment vertical="center"/>
    </xf>
    <xf numFmtId="176" fontId="8" fillId="0" borderId="28" xfId="0" applyNumberFormat="1" applyFont="1" applyFill="1" applyBorder="1" applyAlignment="1" applyProtection="1">
      <alignment vertical="center"/>
    </xf>
    <xf numFmtId="176" fontId="8" fillId="0" borderId="6" xfId="0" applyNumberFormat="1" applyFont="1" applyFill="1" applyBorder="1" applyAlignment="1" applyProtection="1">
      <alignment horizontal="center" vertical="center"/>
    </xf>
    <xf numFmtId="176" fontId="8" fillId="0" borderId="21" xfId="0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 applyProtection="1">
      <alignment vertical="center"/>
    </xf>
    <xf numFmtId="176" fontId="8" fillId="0" borderId="4" xfId="0" applyNumberFormat="1" applyFont="1" applyFill="1" applyBorder="1" applyAlignment="1" applyProtection="1">
      <alignment vertical="center"/>
    </xf>
    <xf numFmtId="176" fontId="8" fillId="0" borderId="13" xfId="0" applyNumberFormat="1" applyFont="1" applyFill="1" applyBorder="1" applyAlignment="1" applyProtection="1">
      <alignment vertical="center"/>
    </xf>
    <xf numFmtId="176" fontId="8" fillId="0" borderId="11" xfId="0" applyNumberFormat="1" applyFont="1" applyFill="1" applyBorder="1" applyAlignment="1" applyProtection="1">
      <alignment vertical="center"/>
    </xf>
    <xf numFmtId="176" fontId="8" fillId="0" borderId="15" xfId="0" applyNumberFormat="1" applyFont="1" applyFill="1" applyBorder="1" applyAlignment="1" applyProtection="1">
      <alignment vertical="center"/>
      <protection locked="0"/>
    </xf>
    <xf numFmtId="176" fontId="8" fillId="0" borderId="17" xfId="0" applyNumberFormat="1" applyFont="1" applyFill="1" applyBorder="1" applyAlignment="1" applyProtection="1">
      <alignment vertical="center"/>
      <protection locked="0"/>
    </xf>
    <xf numFmtId="176" fontId="8" fillId="0" borderId="96" xfId="0" applyNumberFormat="1" applyFont="1" applyFill="1" applyBorder="1" applyAlignment="1" applyProtection="1">
      <alignment vertical="center"/>
      <protection locked="0"/>
    </xf>
    <xf numFmtId="176" fontId="8" fillId="0" borderId="32" xfId="0" applyNumberFormat="1" applyFont="1" applyFill="1" applyBorder="1" applyAlignment="1" applyProtection="1">
      <alignment vertical="center"/>
      <protection locked="0"/>
    </xf>
    <xf numFmtId="176" fontId="8" fillId="0" borderId="96" xfId="0" applyNumberFormat="1" applyFont="1" applyFill="1" applyBorder="1" applyAlignment="1" applyProtection="1">
      <alignment vertical="center"/>
    </xf>
    <xf numFmtId="176" fontId="8" fillId="0" borderId="32" xfId="0" applyNumberFormat="1" applyFont="1" applyFill="1" applyBorder="1" applyAlignment="1" applyProtection="1">
      <alignment vertical="center"/>
    </xf>
    <xf numFmtId="176" fontId="8" fillId="0" borderId="96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>
      <alignment vertical="center"/>
    </xf>
    <xf numFmtId="176" fontId="8" fillId="0" borderId="52" xfId="0" applyNumberFormat="1" applyFont="1" applyFill="1" applyBorder="1" applyAlignment="1" applyProtection="1">
      <alignment vertical="center"/>
    </xf>
    <xf numFmtId="176" fontId="9" fillId="0" borderId="53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 applyProtection="1">
      <alignment horizontal="right" vertical="center"/>
    </xf>
    <xf numFmtId="176" fontId="8" fillId="0" borderId="17" xfId="0" applyNumberFormat="1" applyFont="1" applyFill="1" applyBorder="1" applyAlignment="1" applyProtection="1">
      <alignment horizontal="right" vertical="center"/>
    </xf>
    <xf numFmtId="176" fontId="8" fillId="0" borderId="5" xfId="0" applyNumberFormat="1" applyFont="1" applyFill="1" applyBorder="1" applyAlignment="1" applyProtection="1">
      <alignment horizontal="right" vertical="center"/>
    </xf>
    <xf numFmtId="176" fontId="8" fillId="0" borderId="2" xfId="0" applyNumberFormat="1" applyFont="1" applyFill="1" applyBorder="1" applyAlignment="1" applyProtection="1">
      <alignment horizontal="right" vertical="center"/>
    </xf>
    <xf numFmtId="176" fontId="8" fillId="0" borderId="16" xfId="0" applyNumberFormat="1" applyFont="1" applyFill="1" applyBorder="1" applyAlignment="1" applyProtection="1">
      <alignment horizontal="right" vertical="center"/>
    </xf>
    <xf numFmtId="176" fontId="8" fillId="0" borderId="96" xfId="0" applyNumberFormat="1" applyFont="1" applyFill="1" applyBorder="1" applyAlignment="1" applyProtection="1">
      <alignment horizontal="right" vertical="center"/>
    </xf>
    <xf numFmtId="176" fontId="8" fillId="0" borderId="32" xfId="0" applyNumberFormat="1" applyFont="1" applyFill="1" applyBorder="1" applyAlignment="1" applyProtection="1">
      <alignment horizontal="right" vertical="center"/>
    </xf>
    <xf numFmtId="176" fontId="8" fillId="0" borderId="48" xfId="0" applyNumberFormat="1" applyFont="1" applyFill="1" applyBorder="1" applyAlignment="1" applyProtection="1">
      <alignment horizontal="right" vertical="center"/>
      <protection locked="0"/>
    </xf>
    <xf numFmtId="176" fontId="8" fillId="0" borderId="49" xfId="0" applyNumberFormat="1" applyFont="1" applyFill="1" applyBorder="1" applyAlignment="1" applyProtection="1">
      <alignment horizontal="right" vertical="center"/>
      <protection locked="0"/>
    </xf>
    <xf numFmtId="176" fontId="8" fillId="0" borderId="35" xfId="0" applyNumberFormat="1" applyFont="1" applyFill="1" applyBorder="1" applyAlignment="1" applyProtection="1">
      <alignment horizontal="distributed" vertical="center"/>
    </xf>
    <xf numFmtId="176" fontId="8" fillId="0" borderId="34" xfId="0" applyNumberFormat="1" applyFont="1" applyFill="1" applyBorder="1" applyAlignment="1" applyProtection="1">
      <alignment horizontal="distributed" vertical="center"/>
    </xf>
    <xf numFmtId="176" fontId="8" fillId="0" borderId="43" xfId="0" applyNumberFormat="1" applyFont="1" applyFill="1" applyBorder="1" applyAlignment="1" applyProtection="1">
      <alignment horizontal="distributed" vertical="center"/>
    </xf>
    <xf numFmtId="176" fontId="8" fillId="0" borderId="3" xfId="0" applyNumberFormat="1" applyFont="1" applyFill="1" applyBorder="1" applyAlignment="1" applyProtection="1">
      <alignment horizontal="distributed" vertical="center"/>
    </xf>
    <xf numFmtId="176" fontId="8" fillId="0" borderId="50" xfId="0" applyNumberFormat="1" applyFont="1" applyFill="1" applyBorder="1" applyAlignment="1">
      <alignment horizontal="distributed" vertical="center"/>
    </xf>
    <xf numFmtId="176" fontId="8" fillId="0" borderId="51" xfId="0" applyNumberFormat="1" applyFont="1" applyFill="1" applyBorder="1" applyAlignment="1">
      <alignment horizontal="distributed" vertical="center"/>
    </xf>
    <xf numFmtId="176" fontId="8" fillId="0" borderId="7" xfId="0" applyNumberFormat="1" applyFont="1" applyFill="1" applyBorder="1" applyAlignment="1" applyProtection="1">
      <alignment horizontal="left" vertical="center" wrapText="1"/>
    </xf>
    <xf numFmtId="176" fontId="8" fillId="0" borderId="15" xfId="0" applyNumberFormat="1" applyFont="1" applyFill="1" applyBorder="1" applyAlignment="1">
      <alignment horizontal="left" vertical="center" wrapText="1"/>
    </xf>
    <xf numFmtId="176" fontId="8" fillId="0" borderId="31" xfId="0" applyNumberFormat="1" applyFont="1" applyFill="1" applyBorder="1" applyAlignment="1" applyProtection="1">
      <alignment vertical="center"/>
    </xf>
    <xf numFmtId="176" fontId="8" fillId="0" borderId="38" xfId="0" applyNumberFormat="1" applyFont="1" applyFill="1" applyBorder="1" applyAlignment="1" applyProtection="1">
      <alignment vertical="center"/>
    </xf>
    <xf numFmtId="176" fontId="8" fillId="0" borderId="52" xfId="0" applyNumberFormat="1" applyFont="1" applyFill="1" applyBorder="1" applyAlignment="1" applyProtection="1">
      <alignment horizontal="left" vertical="center"/>
    </xf>
    <xf numFmtId="176" fontId="8" fillId="0" borderId="7" xfId="0" applyNumberFormat="1" applyFont="1" applyFill="1" applyBorder="1" applyAlignment="1" applyProtection="1">
      <alignment horizontal="left" vertical="center"/>
    </xf>
    <xf numFmtId="176" fontId="8" fillId="0" borderId="6" xfId="0" applyNumberFormat="1" applyFont="1" applyFill="1" applyBorder="1" applyAlignment="1" applyProtection="1">
      <alignment horizontal="center" vertical="center" wrapText="1"/>
    </xf>
    <xf numFmtId="176" fontId="8" fillId="0" borderId="7" xfId="0" applyNumberFormat="1" applyFont="1" applyFill="1" applyBorder="1" applyAlignment="1" applyProtection="1">
      <alignment horizontal="center" vertical="center" wrapText="1"/>
    </xf>
    <xf numFmtId="176" fontId="8" fillId="0" borderId="48" xfId="0" applyNumberFormat="1" applyFont="1" applyFill="1" applyBorder="1" applyAlignment="1" applyProtection="1">
      <alignment horizontal="center" vertical="center" wrapText="1"/>
    </xf>
    <xf numFmtId="176" fontId="8" fillId="0" borderId="31" xfId="0" applyNumberFormat="1" applyFont="1" applyFill="1" applyBorder="1" applyAlignment="1" applyProtection="1">
      <alignment horizontal="distributed" vertical="center"/>
    </xf>
    <xf numFmtId="176" fontId="8" fillId="0" borderId="32" xfId="0" applyNumberFormat="1" applyFont="1" applyFill="1" applyBorder="1" applyAlignment="1">
      <alignment horizontal="distributed" vertical="center"/>
    </xf>
    <xf numFmtId="176" fontId="8" fillId="0" borderId="13" xfId="0" applyNumberFormat="1" applyFont="1" applyFill="1" applyBorder="1" applyAlignment="1" applyProtection="1">
      <alignment horizontal="center" vertical="center"/>
    </xf>
    <xf numFmtId="176" fontId="8" fillId="0" borderId="41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176" fontId="8" fillId="0" borderId="111" xfId="0" applyNumberFormat="1" applyFont="1" applyFill="1" applyBorder="1" applyAlignment="1" applyProtection="1">
      <alignment vertical="center"/>
    </xf>
    <xf numFmtId="176" fontId="9" fillId="0" borderId="114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 applyProtection="1">
      <alignment horizontal="distributed" vertical="center"/>
    </xf>
    <xf numFmtId="176" fontId="8" fillId="0" borderId="24" xfId="0" applyNumberFormat="1" applyFont="1" applyFill="1" applyBorder="1" applyAlignment="1">
      <alignment horizontal="distributed" vertical="center"/>
    </xf>
    <xf numFmtId="176" fontId="8" fillId="0" borderId="17" xfId="0" applyNumberFormat="1" applyFont="1" applyFill="1" applyBorder="1" applyAlignment="1">
      <alignment horizontal="distributed" vertical="center"/>
    </xf>
    <xf numFmtId="176" fontId="8" fillId="0" borderId="15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vertical="center"/>
    </xf>
    <xf numFmtId="176" fontId="8" fillId="0" borderId="31" xfId="0" applyNumberFormat="1" applyFont="1" applyFill="1" applyBorder="1" applyAlignment="1" applyProtection="1">
      <alignment horizontal="distributed" vertical="center" wrapText="1"/>
    </xf>
    <xf numFmtId="176" fontId="8" fillId="0" borderId="38" xfId="0" applyNumberFormat="1" applyFont="1" applyFill="1" applyBorder="1" applyAlignment="1" applyProtection="1">
      <alignment horizontal="distributed" vertical="center" wrapText="1"/>
    </xf>
    <xf numFmtId="176" fontId="8" fillId="0" borderId="32" xfId="0" applyNumberFormat="1" applyFont="1" applyFill="1" applyBorder="1" applyAlignment="1" applyProtection="1">
      <alignment horizontal="distributed" vertical="center" wrapText="1"/>
    </xf>
    <xf numFmtId="1" fontId="0" fillId="0" borderId="114" xfId="0" applyBorder="1" applyAlignment="1">
      <alignment vertical="center"/>
    </xf>
    <xf numFmtId="1" fontId="0" fillId="0" borderId="8" xfId="0" applyBorder="1" applyAlignment="1">
      <alignment vertical="center"/>
    </xf>
    <xf numFmtId="176" fontId="8" fillId="0" borderId="48" xfId="0" applyNumberFormat="1" applyFont="1" applyFill="1" applyBorder="1" applyAlignment="1" applyProtection="1">
      <alignment vertical="center"/>
    </xf>
    <xf numFmtId="1" fontId="0" fillId="0" borderId="49" xfId="0" applyBorder="1" applyAlignment="1">
      <alignment vertical="center"/>
    </xf>
    <xf numFmtId="1" fontId="0" fillId="0" borderId="28" xfId="0" applyBorder="1" applyAlignment="1">
      <alignment vertical="center"/>
    </xf>
    <xf numFmtId="176" fontId="6" fillId="0" borderId="0" xfId="0" applyNumberFormat="1" applyFont="1" applyFill="1" applyAlignment="1" applyProtection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8" fillId="0" borderId="42" xfId="0" applyNumberFormat="1" applyFont="1" applyFill="1" applyBorder="1" applyAlignment="1" applyProtection="1">
      <alignment horizontal="center" vertical="center"/>
    </xf>
    <xf numFmtId="176" fontId="8" fillId="0" borderId="43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 applyProtection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44" xfId="0" applyNumberFormat="1" applyFont="1" applyFill="1" applyBorder="1" applyAlignment="1" applyProtection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176" fontId="8" fillId="0" borderId="45" xfId="0" applyNumberFormat="1" applyFont="1" applyFill="1" applyBorder="1" applyAlignment="1" applyProtection="1">
      <alignment horizontal="center" vertical="center"/>
    </xf>
    <xf numFmtId="176" fontId="8" fillId="0" borderId="46" xfId="0" applyNumberFormat="1" applyFont="1" applyFill="1" applyBorder="1" applyAlignment="1" applyProtection="1">
      <alignment horizontal="center" vertical="center"/>
    </xf>
    <xf numFmtId="176" fontId="8" fillId="0" borderId="47" xfId="0" applyNumberFormat="1" applyFont="1" applyFill="1" applyBorder="1" applyAlignment="1" applyProtection="1">
      <alignment horizontal="center" vertical="center"/>
    </xf>
    <xf numFmtId="176" fontId="8" fillId="0" borderId="15" xfId="0" applyNumberFormat="1" applyFont="1" applyFill="1" applyBorder="1" applyAlignment="1" applyProtection="1">
      <alignment horizontal="center" vertical="center"/>
    </xf>
    <xf numFmtId="176" fontId="9" fillId="0" borderId="17" xfId="0" applyNumberFormat="1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26" xfId="4" applyNumberFormat="1" applyFont="1" applyBorder="1" applyAlignment="1" applyProtection="1">
      <alignment horizontal="center" vertical="center"/>
    </xf>
    <xf numFmtId="176" fontId="8" fillId="0" borderId="27" xfId="4" applyNumberFormat="1" applyFont="1" applyBorder="1" applyAlignment="1" applyProtection="1">
      <alignment horizontal="center" vertical="center"/>
    </xf>
    <xf numFmtId="176" fontId="8" fillId="0" borderId="30" xfId="4" applyNumberFormat="1" applyFont="1" applyBorder="1" applyAlignment="1" applyProtection="1">
      <alignment horizontal="center" vertical="center"/>
    </xf>
    <xf numFmtId="176" fontId="8" fillId="0" borderId="28" xfId="4" applyNumberFormat="1" applyFont="1" applyBorder="1" applyAlignment="1" applyProtection="1">
      <alignment horizontal="center" vertical="center"/>
    </xf>
    <xf numFmtId="176" fontId="8" fillId="0" borderId="86" xfId="4" applyNumberFormat="1" applyFont="1" applyBorder="1" applyAlignment="1" applyProtection="1">
      <alignment horizontal="center" vertical="center"/>
    </xf>
    <xf numFmtId="176" fontId="8" fillId="0" borderId="55" xfId="4" applyNumberFormat="1" applyFont="1" applyBorder="1" applyAlignment="1" applyProtection="1">
      <alignment horizontal="center" vertical="center"/>
    </xf>
    <xf numFmtId="176" fontId="6" fillId="0" borderId="0" xfId="4" applyNumberFormat="1" applyFont="1" applyAlignment="1" applyProtection="1">
      <alignment horizontal="center" vertical="center"/>
    </xf>
    <xf numFmtId="176" fontId="6" fillId="0" borderId="0" xfId="4" applyNumberFormat="1" applyFont="1" applyAlignment="1">
      <alignment horizontal="center" vertical="center"/>
    </xf>
    <xf numFmtId="176" fontId="8" fillId="0" borderId="20" xfId="5" applyNumberFormat="1" applyFont="1" applyBorder="1" applyAlignment="1" applyProtection="1">
      <alignment horizontal="center" vertical="center"/>
    </xf>
    <xf numFmtId="176" fontId="8" fillId="0" borderId="20" xfId="5" applyNumberFormat="1" applyFont="1" applyBorder="1" applyAlignment="1">
      <alignment horizontal="center" vertical="center"/>
    </xf>
    <xf numFmtId="176" fontId="8" fillId="0" borderId="20" xfId="4" applyNumberFormat="1" applyFont="1" applyBorder="1" applyAlignment="1" applyProtection="1">
      <alignment horizontal="center" vertical="center"/>
    </xf>
    <xf numFmtId="176" fontId="8" fillId="0" borderId="56" xfId="4" applyNumberFormat="1" applyFont="1" applyBorder="1" applyAlignment="1" applyProtection="1">
      <alignment horizontal="center" vertical="center"/>
    </xf>
    <xf numFmtId="176" fontId="8" fillId="0" borderId="38" xfId="4" applyNumberFormat="1" applyFont="1" applyBorder="1" applyAlignment="1" applyProtection="1">
      <alignment horizontal="center" vertical="center"/>
    </xf>
    <xf numFmtId="49" fontId="15" fillId="0" borderId="15" xfId="6" applyNumberFormat="1" applyFont="1" applyFill="1" applyBorder="1" applyAlignment="1" applyProtection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176" fontId="15" fillId="0" borderId="7" xfId="6" applyNumberFormat="1" applyFont="1" applyFill="1" applyBorder="1" applyAlignment="1" applyProtection="1">
      <alignment horizontal="distributed" vertical="center"/>
    </xf>
    <xf numFmtId="176" fontId="15" fillId="0" borderId="0" xfId="6" applyNumberFormat="1" applyFont="1" applyFill="1" applyBorder="1" applyAlignment="1" applyProtection="1">
      <alignment horizontal="distributed" vertical="center"/>
    </xf>
    <xf numFmtId="176" fontId="6" fillId="0" borderId="0" xfId="6" applyNumberFormat="1" applyFont="1" applyFill="1" applyAlignment="1" applyProtection="1">
      <alignment horizontal="center" vertical="center"/>
    </xf>
    <xf numFmtId="177" fontId="23" fillId="0" borderId="24" xfId="6" applyNumberFormat="1" applyFont="1" applyFill="1" applyBorder="1" applyAlignment="1" applyProtection="1">
      <alignment horizontal="left" vertical="center"/>
    </xf>
    <xf numFmtId="176" fontId="8" fillId="0" borderId="5" xfId="6" applyNumberFormat="1" applyFont="1" applyFill="1" applyBorder="1" applyAlignment="1" applyProtection="1">
      <alignment horizontal="center" vertical="distributed" wrapText="1"/>
    </xf>
    <xf numFmtId="176" fontId="8" fillId="0" borderId="2" xfId="6" applyNumberFormat="1" applyFont="1" applyFill="1" applyBorder="1" applyAlignment="1">
      <alignment horizontal="center" vertical="distributed"/>
    </xf>
    <xf numFmtId="176" fontId="8" fillId="0" borderId="38" xfId="6" applyNumberFormat="1" applyFont="1" applyFill="1" applyBorder="1" applyAlignment="1" applyProtection="1">
      <alignment horizontal="distributed" vertical="center"/>
    </xf>
    <xf numFmtId="176" fontId="8" fillId="0" borderId="38" xfId="6" applyNumberFormat="1" applyFont="1" applyFill="1" applyBorder="1" applyAlignment="1">
      <alignment horizontal="distributed" vertical="center"/>
    </xf>
    <xf numFmtId="176" fontId="8" fillId="0" borderId="96" xfId="6" applyNumberFormat="1" applyFont="1" applyFill="1" applyBorder="1" applyAlignment="1" applyProtection="1">
      <alignment horizontal="center" vertical="center"/>
    </xf>
    <xf numFmtId="176" fontId="8" fillId="0" borderId="38" xfId="6" applyNumberFormat="1" applyFont="1" applyFill="1" applyBorder="1" applyAlignment="1" applyProtection="1">
      <alignment horizontal="center" vertical="center"/>
    </xf>
    <xf numFmtId="176" fontId="8" fillId="0" borderId="32" xfId="6" applyNumberFormat="1" applyFont="1" applyFill="1" applyBorder="1" applyAlignment="1" applyProtection="1">
      <alignment horizontal="center" vertical="center"/>
    </xf>
    <xf numFmtId="176" fontId="8" fillId="0" borderId="7" xfId="6" applyNumberFormat="1" applyFont="1" applyFill="1" applyBorder="1" applyAlignment="1" applyProtection="1">
      <alignment horizontal="center" vertical="center"/>
    </xf>
    <xf numFmtId="176" fontId="8" fillId="0" borderId="0" xfId="6" applyNumberFormat="1" applyFont="1" applyFill="1" applyBorder="1" applyAlignment="1">
      <alignment horizontal="center" vertical="center"/>
    </xf>
    <xf numFmtId="176" fontId="8" fillId="0" borderId="8" xfId="6" applyNumberFormat="1" applyFont="1" applyFill="1" applyBorder="1" applyAlignment="1">
      <alignment horizontal="center" vertical="center"/>
    </xf>
    <xf numFmtId="176" fontId="8" fillId="0" borderId="5" xfId="6" applyNumberFormat="1" applyFont="1" applyFill="1" applyBorder="1" applyAlignment="1" applyProtection="1">
      <alignment horizontal="center" vertical="center" wrapText="1"/>
    </xf>
    <xf numFmtId="176" fontId="8" fillId="0" borderId="2" xfId="6" applyNumberFormat="1" applyFont="1" applyFill="1" applyBorder="1" applyAlignment="1" applyProtection="1">
      <alignment horizontal="center" vertical="center" wrapText="1"/>
    </xf>
    <xf numFmtId="176" fontId="8" fillId="0" borderId="16" xfId="6" applyNumberFormat="1" applyFont="1" applyFill="1" applyBorder="1" applyAlignment="1" applyProtection="1">
      <alignment horizontal="center" vertical="center" wrapText="1"/>
    </xf>
    <xf numFmtId="176" fontId="8" fillId="0" borderId="7" xfId="6" applyNumberFormat="1" applyFont="1" applyFill="1" applyBorder="1" applyAlignment="1" applyProtection="1">
      <alignment horizontal="center" vertical="center" shrinkToFit="1"/>
    </xf>
    <xf numFmtId="176" fontId="8" fillId="0" borderId="0" xfId="6" applyNumberFormat="1" applyFont="1" applyFill="1" applyBorder="1" applyAlignment="1">
      <alignment horizontal="center" vertical="center" shrinkToFit="1"/>
    </xf>
    <xf numFmtId="176" fontId="8" fillId="0" borderId="8" xfId="6" applyNumberFormat="1" applyFont="1" applyFill="1" applyBorder="1" applyAlignment="1">
      <alignment horizontal="center" vertical="center" shrinkToFit="1"/>
    </xf>
    <xf numFmtId="176" fontId="8" fillId="0" borderId="2" xfId="6" applyNumberFormat="1" applyFont="1" applyFill="1" applyBorder="1" applyAlignment="1" applyProtection="1">
      <alignment horizontal="center" vertical="distributed" textRotation="255"/>
    </xf>
    <xf numFmtId="176" fontId="8" fillId="0" borderId="2" xfId="6" applyNumberFormat="1" applyFont="1" applyFill="1" applyBorder="1" applyAlignment="1" applyProtection="1">
      <alignment horizontal="center" vertical="distributed" wrapText="1"/>
    </xf>
    <xf numFmtId="176" fontId="8" fillId="0" borderId="8" xfId="6" applyNumberFormat="1" applyFont="1" applyFill="1" applyBorder="1" applyAlignment="1" applyProtection="1">
      <alignment horizontal="center" vertical="center"/>
    </xf>
    <xf numFmtId="176" fontId="8" fillId="0" borderId="2" xfId="6" applyNumberFormat="1" applyFont="1" applyFill="1" applyBorder="1" applyAlignment="1" applyProtection="1">
      <alignment horizontal="distributed" vertical="center"/>
    </xf>
    <xf numFmtId="176" fontId="8" fillId="0" borderId="2" xfId="6" applyNumberFormat="1" applyFont="1" applyFill="1" applyBorder="1" applyAlignment="1" applyProtection="1">
      <alignment horizontal="center" vertical="center" shrinkToFit="1"/>
    </xf>
    <xf numFmtId="176" fontId="15" fillId="0" borderId="7" xfId="6" quotePrefix="1" applyNumberFormat="1" applyFont="1" applyFill="1" applyBorder="1" applyAlignment="1" applyProtection="1">
      <alignment horizontal="distributed" vertical="center"/>
    </xf>
    <xf numFmtId="176" fontId="15" fillId="0" borderId="8" xfId="6" applyNumberFormat="1" applyFont="1" applyFill="1" applyBorder="1" applyAlignment="1">
      <alignment horizontal="distributed" vertical="center"/>
    </xf>
    <xf numFmtId="176" fontId="15" fillId="0" borderId="7" xfId="6" quotePrefix="1" applyNumberFormat="1" applyFont="1" applyFill="1" applyBorder="1" applyAlignment="1" applyProtection="1">
      <alignment horizontal="center" vertical="center"/>
    </xf>
    <xf numFmtId="176" fontId="15" fillId="0" borderId="0" xfId="6" applyNumberFormat="1" applyFont="1" applyFill="1" applyBorder="1" applyAlignment="1" applyProtection="1">
      <alignment horizontal="center" vertical="center"/>
    </xf>
    <xf numFmtId="176" fontId="15" fillId="0" borderId="2" xfId="6" quotePrefix="1" applyNumberFormat="1" applyFont="1" applyFill="1" applyBorder="1" applyAlignment="1" applyProtection="1">
      <alignment horizontal="center" vertical="center"/>
    </xf>
    <xf numFmtId="176" fontId="15" fillId="0" borderId="2" xfId="6" applyNumberFormat="1" applyFont="1" applyFill="1" applyBorder="1" applyAlignment="1" applyProtection="1">
      <alignment horizontal="center" vertical="center"/>
    </xf>
    <xf numFmtId="1" fontId="27" fillId="0" borderId="8" xfId="0" applyFont="1" applyBorder="1" applyAlignment="1">
      <alignment horizontal="distributed" vertical="center"/>
    </xf>
    <xf numFmtId="49" fontId="15" fillId="0" borderId="7" xfId="6" applyNumberFormat="1" applyFont="1" applyFill="1" applyBorder="1" applyAlignment="1" applyProtection="1">
      <alignment horizontal="center" vertical="center"/>
    </xf>
    <xf numFmtId="49" fontId="27" fillId="0" borderId="8" xfId="0" applyNumberFormat="1" applyFont="1" applyBorder="1" applyAlignment="1">
      <alignment horizontal="center" vertical="center"/>
    </xf>
    <xf numFmtId="176" fontId="8" fillId="0" borderId="2" xfId="6" applyNumberFormat="1" applyFont="1" applyFill="1" applyBorder="1" applyAlignment="1" applyProtection="1">
      <alignment horizontal="center" vertical="distributed" textRotation="255" wrapText="1"/>
    </xf>
    <xf numFmtId="176" fontId="8" fillId="0" borderId="5" xfId="6" applyNumberFormat="1" applyFont="1" applyFill="1" applyBorder="1" applyAlignment="1" applyProtection="1">
      <alignment horizontal="center" vertical="distributed" textRotation="255" wrapText="1"/>
    </xf>
    <xf numFmtId="176" fontId="8" fillId="0" borderId="2" xfId="6" applyNumberFormat="1" applyFont="1" applyFill="1" applyBorder="1" applyAlignment="1">
      <alignment horizontal="center" vertical="distributed" textRotation="255"/>
    </xf>
    <xf numFmtId="176" fontId="8" fillId="0" borderId="96" xfId="6" applyNumberFormat="1" applyFont="1" applyFill="1" applyBorder="1" applyAlignment="1" applyProtection="1">
      <alignment horizontal="distributed" vertical="center"/>
    </xf>
    <xf numFmtId="176" fontId="8" fillId="0" borderId="32" xfId="6" applyNumberFormat="1" applyFont="1" applyFill="1" applyBorder="1" applyAlignment="1" applyProtection="1">
      <alignment horizontal="distributed" vertical="center"/>
    </xf>
    <xf numFmtId="176" fontId="8" fillId="0" borderId="2" xfId="6" applyNumberFormat="1" applyFont="1" applyFill="1" applyBorder="1" applyAlignment="1" applyProtection="1">
      <alignment horizontal="center" vertical="distributed"/>
    </xf>
    <xf numFmtId="176" fontId="16" fillId="0" borderId="2" xfId="6" applyNumberFormat="1" applyFont="1" applyFill="1" applyBorder="1" applyAlignment="1" applyProtection="1">
      <alignment horizontal="center" vertical="distributed" textRotation="255" wrapText="1"/>
    </xf>
    <xf numFmtId="176" fontId="8" fillId="0" borderId="5" xfId="9" applyNumberFormat="1" applyFont="1" applyFill="1" applyBorder="1" applyAlignment="1" applyProtection="1">
      <alignment horizontal="left" vertical="distributed" wrapText="1"/>
    </xf>
    <xf numFmtId="176" fontId="8" fillId="0" borderId="2" xfId="9" applyNumberFormat="1" applyFont="1" applyFill="1" applyBorder="1" applyAlignment="1">
      <alignment horizontal="left" vertical="distributed" wrapText="1"/>
    </xf>
    <xf numFmtId="176" fontId="8" fillId="0" borderId="15" xfId="9" applyNumberFormat="1" applyFont="1" applyFill="1" applyBorder="1" applyAlignment="1">
      <alignment horizontal="left" vertical="distributed" wrapText="1"/>
    </xf>
    <xf numFmtId="176" fontId="15" fillId="0" borderId="58" xfId="9" quotePrefix="1" applyNumberFormat="1" applyFont="1" applyFill="1" applyBorder="1" applyAlignment="1" applyProtection="1">
      <alignment horizontal="center" vertical="center" wrapText="1"/>
    </xf>
    <xf numFmtId="176" fontId="15" fillId="0" borderId="58" xfId="9" applyNumberFormat="1" applyFont="1" applyFill="1" applyBorder="1" applyAlignment="1" applyProtection="1">
      <alignment horizontal="center" vertical="center"/>
    </xf>
    <xf numFmtId="176" fontId="15" fillId="0" borderId="58" xfId="9" quotePrefix="1" applyNumberFormat="1" applyFont="1" applyFill="1" applyBorder="1" applyAlignment="1" applyProtection="1">
      <alignment horizontal="center" vertical="center"/>
    </xf>
    <xf numFmtId="176" fontId="15" fillId="0" borderId="3" xfId="9" applyNumberFormat="1" applyFont="1" applyFill="1" applyBorder="1" applyAlignment="1">
      <alignment horizontal="center" vertical="center" wrapText="1"/>
    </xf>
    <xf numFmtId="176" fontId="15" fillId="0" borderId="68" xfId="9" applyNumberFormat="1" applyFont="1" applyFill="1" applyBorder="1" applyAlignment="1">
      <alignment horizontal="center" vertical="center"/>
    </xf>
    <xf numFmtId="176" fontId="15" fillId="0" borderId="61" xfId="9" quotePrefix="1" applyNumberFormat="1" applyFont="1" applyFill="1" applyBorder="1" applyAlignment="1" applyProtection="1">
      <alignment horizontal="distributed" vertical="center" wrapText="1"/>
    </xf>
    <xf numFmtId="176" fontId="15" fillId="0" borderId="61" xfId="9" applyNumberFormat="1" applyFont="1" applyFill="1" applyBorder="1" applyAlignment="1" applyProtection="1">
      <alignment horizontal="distributed" vertical="center"/>
    </xf>
    <xf numFmtId="176" fontId="15" fillId="0" borderId="7" xfId="9" applyNumberFormat="1" applyFont="1" applyFill="1" applyBorder="1" applyAlignment="1" applyProtection="1">
      <alignment horizontal="distributed" vertical="center"/>
    </xf>
    <xf numFmtId="176" fontId="15" fillId="0" borderId="0" xfId="9" applyNumberFormat="1" applyFont="1" applyFill="1" applyBorder="1" applyAlignment="1" applyProtection="1">
      <alignment horizontal="distributed" vertical="center"/>
    </xf>
    <xf numFmtId="176" fontId="8" fillId="0" borderId="7" xfId="9" applyNumberFormat="1" applyFont="1" applyFill="1" applyBorder="1" applyAlignment="1" applyProtection="1">
      <alignment horizontal="center" vertical="distributed" wrapText="1"/>
    </xf>
    <xf numFmtId="176" fontId="8" fillId="0" borderId="7" xfId="9" applyNumberFormat="1" applyFont="1" applyFill="1" applyBorder="1" applyAlignment="1">
      <alignment vertical="distributed"/>
    </xf>
    <xf numFmtId="176" fontId="6" fillId="0" borderId="0" xfId="9" applyNumberFormat="1" applyFont="1" applyFill="1" applyBorder="1" applyAlignment="1" applyProtection="1">
      <alignment horizontal="center" vertical="center"/>
    </xf>
    <xf numFmtId="177" fontId="23" fillId="0" borderId="24" xfId="9" applyNumberFormat="1" applyFont="1" applyFill="1" applyBorder="1" applyAlignment="1" applyProtection="1">
      <alignment horizontal="left" vertical="center"/>
    </xf>
    <xf numFmtId="176" fontId="8" fillId="0" borderId="5" xfId="9" applyNumberFormat="1" applyFont="1" applyFill="1" applyBorder="1" applyAlignment="1" applyProtection="1">
      <alignment horizontal="center" vertical="distributed" wrapText="1"/>
    </xf>
    <xf numFmtId="176" fontId="8" fillId="0" borderId="2" xfId="9" applyNumberFormat="1" applyFont="1" applyFill="1" applyBorder="1" applyAlignment="1">
      <alignment horizontal="center" vertical="distributed" wrapText="1"/>
    </xf>
    <xf numFmtId="176" fontId="8" fillId="0" borderId="38" xfId="9" applyNumberFormat="1" applyFont="1" applyFill="1" applyBorder="1" applyAlignment="1" applyProtection="1">
      <alignment horizontal="center" vertical="center"/>
    </xf>
    <xf numFmtId="176" fontId="8" fillId="0" borderId="38" xfId="9" applyNumberFormat="1" applyFont="1" applyFill="1" applyBorder="1" applyAlignment="1">
      <alignment horizontal="center" vertical="center"/>
    </xf>
    <xf numFmtId="176" fontId="8" fillId="0" borderId="38" xfId="9" applyNumberFormat="1" applyFont="1" applyFill="1" applyBorder="1" applyAlignment="1" applyProtection="1">
      <alignment horizontal="distributed" vertical="center"/>
    </xf>
    <xf numFmtId="176" fontId="8" fillId="0" borderId="38" xfId="9" applyNumberFormat="1" applyFont="1" applyFill="1" applyBorder="1" applyAlignment="1">
      <alignment horizontal="distributed" vertical="center"/>
    </xf>
    <xf numFmtId="176" fontId="8" fillId="0" borderId="6" xfId="9" applyNumberFormat="1" applyFont="1" applyFill="1" applyBorder="1" applyAlignment="1" applyProtection="1">
      <alignment horizontal="center" vertical="center"/>
    </xf>
    <xf numFmtId="176" fontId="8" fillId="0" borderId="4" xfId="9" applyNumberFormat="1" applyFont="1" applyFill="1" applyBorder="1" applyAlignment="1">
      <alignment horizontal="center" vertical="center"/>
    </xf>
    <xf numFmtId="176" fontId="8" fillId="0" borderId="21" xfId="9" applyNumberFormat="1" applyFont="1" applyFill="1" applyBorder="1" applyAlignment="1" applyProtection="1">
      <alignment horizontal="center" vertical="center"/>
    </xf>
    <xf numFmtId="176" fontId="8" fillId="0" borderId="4" xfId="9" applyNumberFormat="1" applyFont="1" applyFill="1" applyBorder="1" applyAlignment="1" applyProtection="1">
      <alignment horizontal="center" vertical="center"/>
    </xf>
    <xf numFmtId="176" fontId="8" fillId="0" borderId="15" xfId="9" applyNumberFormat="1" applyFont="1" applyFill="1" applyBorder="1" applyAlignment="1" applyProtection="1">
      <alignment horizontal="center" vertical="center"/>
    </xf>
    <xf numFmtId="176" fontId="8" fillId="0" borderId="17" xfId="9" applyNumberFormat="1" applyFont="1" applyFill="1" applyBorder="1" applyAlignment="1">
      <alignment horizontal="center" vertical="center"/>
    </xf>
    <xf numFmtId="176" fontId="8" fillId="0" borderId="6" xfId="9" applyNumberFormat="1" applyFont="1" applyFill="1" applyBorder="1" applyAlignment="1" applyProtection="1">
      <alignment horizontal="distributed" vertical="center" wrapText="1"/>
    </xf>
    <xf numFmtId="176" fontId="8" fillId="0" borderId="4" xfId="9" applyNumberFormat="1" applyFont="1" applyFill="1" applyBorder="1" applyAlignment="1">
      <alignment horizontal="distributed" vertical="center" wrapText="1"/>
    </xf>
    <xf numFmtId="176" fontId="8" fillId="0" borderId="7" xfId="9" applyNumberFormat="1" applyFont="1" applyFill="1" applyBorder="1" applyAlignment="1">
      <alignment horizontal="distributed" vertical="center" wrapText="1"/>
    </xf>
    <xf numFmtId="176" fontId="8" fillId="0" borderId="8" xfId="9" applyNumberFormat="1" applyFont="1" applyFill="1" applyBorder="1" applyAlignment="1">
      <alignment horizontal="distributed" vertical="center" wrapText="1"/>
    </xf>
    <xf numFmtId="176" fontId="8" fillId="0" borderId="15" xfId="9" applyNumberFormat="1" applyFont="1" applyFill="1" applyBorder="1" applyAlignment="1">
      <alignment horizontal="distributed" vertical="center" wrapText="1"/>
    </xf>
    <xf numFmtId="176" fontId="8" fillId="0" borderId="17" xfId="9" applyNumberFormat="1" applyFont="1" applyFill="1" applyBorder="1" applyAlignment="1">
      <alignment horizontal="distributed" vertical="center" wrapText="1"/>
    </xf>
    <xf numFmtId="176" fontId="8" fillId="0" borderId="2" xfId="9" applyNumberFormat="1" applyFont="1" applyFill="1" applyBorder="1" applyAlignment="1" applyProtection="1">
      <alignment horizontal="center" vertical="distributed" wrapText="1"/>
    </xf>
    <xf numFmtId="176" fontId="8" fillId="0" borderId="7" xfId="9" applyNumberFormat="1" applyFont="1" applyFill="1" applyBorder="1" applyAlignment="1" applyProtection="1">
      <alignment horizontal="center" vertical="center"/>
    </xf>
    <xf numFmtId="176" fontId="8" fillId="0" borderId="7" xfId="9" applyNumberFormat="1" applyFont="1" applyFill="1" applyBorder="1" applyAlignment="1">
      <alignment vertical="center"/>
    </xf>
    <xf numFmtId="176" fontId="8" fillId="0" borderId="2" xfId="9" applyNumberFormat="1" applyFont="1" applyFill="1" applyBorder="1" applyAlignment="1" applyProtection="1">
      <alignment horizontal="center" vertical="center"/>
    </xf>
    <xf numFmtId="176" fontId="15" fillId="0" borderId="7" xfId="11" applyNumberFormat="1" applyFont="1" applyBorder="1" applyAlignment="1" applyProtection="1">
      <alignment horizontal="distributed" vertical="center"/>
    </xf>
    <xf numFmtId="176" fontId="15" fillId="0" borderId="0" xfId="11" applyNumberFormat="1" applyFont="1" applyBorder="1" applyAlignment="1" applyProtection="1">
      <alignment horizontal="distributed" vertical="center"/>
    </xf>
    <xf numFmtId="176" fontId="8" fillId="0" borderId="2" xfId="11" applyNumberFormat="1" applyFont="1" applyBorder="1" applyAlignment="1" applyProtection="1">
      <alignment horizontal="center" vertical="distributed" wrapText="1"/>
    </xf>
    <xf numFmtId="176" fontId="8" fillId="0" borderId="55" xfId="11" applyNumberFormat="1" applyFont="1" applyBorder="1" applyAlignment="1" applyProtection="1">
      <alignment horizontal="center" vertical="center"/>
    </xf>
    <xf numFmtId="176" fontId="8" fillId="0" borderId="36" xfId="11" applyNumberFormat="1" applyFont="1" applyBorder="1" applyAlignment="1" applyProtection="1">
      <alignment horizontal="center" vertical="center"/>
    </xf>
    <xf numFmtId="176" fontId="8" fillId="0" borderId="24" xfId="11" applyNumberFormat="1" applyFont="1" applyBorder="1" applyAlignment="1" applyProtection="1">
      <alignment horizontal="center" vertical="center"/>
    </xf>
    <xf numFmtId="176" fontId="8" fillId="0" borderId="24" xfId="11" applyNumberFormat="1" applyFont="1" applyBorder="1" applyAlignment="1">
      <alignment horizontal="center" vertical="center"/>
    </xf>
    <xf numFmtId="176" fontId="8" fillId="0" borderId="6" xfId="11" applyNumberFormat="1" applyFont="1" applyBorder="1" applyAlignment="1" applyProtection="1">
      <alignment horizontal="distributed" vertical="center" indent="1"/>
    </xf>
    <xf numFmtId="176" fontId="8" fillId="0" borderId="21" xfId="11" applyNumberFormat="1" applyFont="1" applyBorder="1" applyAlignment="1" applyProtection="1">
      <alignment horizontal="distributed" vertical="center" indent="1"/>
    </xf>
    <xf numFmtId="176" fontId="8" fillId="0" borderId="72" xfId="11" applyNumberFormat="1" applyFont="1" applyBorder="1" applyAlignment="1" applyProtection="1">
      <alignment horizontal="distributed" vertical="center" indent="1"/>
    </xf>
    <xf numFmtId="176" fontId="8" fillId="0" borderId="48" xfId="11" applyNumberFormat="1" applyFont="1" applyBorder="1" applyAlignment="1" applyProtection="1">
      <alignment horizontal="distributed" vertical="center" indent="1"/>
    </xf>
    <xf numFmtId="176" fontId="8" fillId="0" borderId="1" xfId="11" applyNumberFormat="1" applyFont="1" applyBorder="1" applyAlignment="1" applyProtection="1">
      <alignment horizontal="distributed" vertical="center" indent="1"/>
    </xf>
    <xf numFmtId="176" fontId="8" fillId="0" borderId="71" xfId="11" applyNumberFormat="1" applyFont="1" applyBorder="1" applyAlignment="1" applyProtection="1">
      <alignment horizontal="distributed" vertical="center" indent="1"/>
    </xf>
    <xf numFmtId="176" fontId="8" fillId="0" borderId="55" xfId="11" applyNumberFormat="1" applyFont="1" applyBorder="1" applyAlignment="1" applyProtection="1">
      <alignment horizontal="center" vertical="center" wrapText="1"/>
    </xf>
    <xf numFmtId="176" fontId="8" fillId="0" borderId="4" xfId="11" applyNumberFormat="1" applyFont="1" applyBorder="1" applyAlignment="1" applyProtection="1">
      <alignment horizontal="center" vertical="distributed" wrapText="1"/>
    </xf>
    <xf numFmtId="176" fontId="8" fillId="0" borderId="8" xfId="11" applyNumberFormat="1" applyFont="1" applyBorder="1" applyAlignment="1" applyProtection="1">
      <alignment horizontal="center" vertical="distributed" wrapText="1"/>
    </xf>
    <xf numFmtId="176" fontId="8" fillId="0" borderId="5" xfId="11" applyNumberFormat="1" applyFont="1" applyBorder="1" applyAlignment="1" applyProtection="1">
      <alignment horizontal="center" vertical="distributed" textRotation="255"/>
    </xf>
    <xf numFmtId="176" fontId="8" fillId="0" borderId="2" xfId="11" applyNumberFormat="1" applyFont="1" applyBorder="1" applyAlignment="1" applyProtection="1">
      <alignment horizontal="center" vertical="distributed" textRotation="255"/>
    </xf>
    <xf numFmtId="176" fontId="8" fillId="0" borderId="5" xfId="11" applyNumberFormat="1" applyFont="1" applyBorder="1" applyAlignment="1" applyProtection="1">
      <alignment horizontal="center" vertical="center"/>
    </xf>
    <xf numFmtId="176" fontId="8" fillId="0" borderId="2" xfId="11" applyNumberFormat="1" applyFont="1" applyBorder="1" applyAlignment="1" applyProtection="1">
      <alignment horizontal="center" vertical="center"/>
    </xf>
    <xf numFmtId="176" fontId="8" fillId="0" borderId="10" xfId="11" applyNumberFormat="1" applyFont="1" applyBorder="1" applyAlignment="1" applyProtection="1">
      <alignment horizontal="center" vertical="center"/>
    </xf>
    <xf numFmtId="176" fontId="8" fillId="0" borderId="41" xfId="11" applyNumberFormat="1" applyFont="1" applyBorder="1" applyAlignment="1" applyProtection="1">
      <alignment horizontal="center" vertical="center"/>
    </xf>
    <xf numFmtId="176" fontId="8" fillId="0" borderId="69" xfId="11" applyNumberFormat="1" applyFont="1" applyBorder="1" applyAlignment="1" applyProtection="1">
      <alignment horizontal="center" vertical="center"/>
    </xf>
    <xf numFmtId="176" fontId="8" fillId="0" borderId="25" xfId="11" applyNumberFormat="1" applyFont="1" applyBorder="1" applyAlignment="1" applyProtection="1">
      <alignment horizontal="center" vertical="center"/>
    </xf>
    <xf numFmtId="176" fontId="8" fillId="0" borderId="1" xfId="11" applyNumberFormat="1" applyFont="1" applyBorder="1" applyAlignment="1" applyProtection="1">
      <alignment horizontal="center" vertical="center"/>
    </xf>
    <xf numFmtId="176" fontId="8" fillId="0" borderId="71" xfId="11" applyNumberFormat="1" applyFont="1" applyBorder="1" applyAlignment="1" applyProtection="1">
      <alignment horizontal="center" vertical="center"/>
    </xf>
    <xf numFmtId="176" fontId="6" fillId="0" borderId="0" xfId="11" applyNumberFormat="1" applyFont="1" applyBorder="1" applyAlignment="1" applyProtection="1">
      <alignment horizontal="center" vertical="center"/>
    </xf>
    <xf numFmtId="176" fontId="7" fillId="0" borderId="0" xfId="11" applyNumberFormat="1" applyFont="1" applyAlignment="1">
      <alignment horizontal="center" vertical="center"/>
    </xf>
    <xf numFmtId="177" fontId="23" fillId="0" borderId="24" xfId="11" applyNumberFormat="1" applyFont="1" applyBorder="1" applyAlignment="1" applyProtection="1">
      <alignment horizontal="left" vertical="center"/>
    </xf>
    <xf numFmtId="176" fontId="8" fillId="0" borderId="6" xfId="11" applyNumberFormat="1" applyFont="1" applyBorder="1" applyAlignment="1" applyProtection="1">
      <alignment horizontal="center" vertical="center"/>
    </xf>
    <xf numFmtId="176" fontId="8" fillId="0" borderId="4" xfId="11" applyNumberFormat="1" applyFont="1" applyBorder="1" applyAlignment="1" applyProtection="1">
      <alignment horizontal="center" vertical="center"/>
    </xf>
    <xf numFmtId="176" fontId="8" fillId="0" borderId="7" xfId="11" applyNumberFormat="1" applyFont="1" applyBorder="1" applyAlignment="1" applyProtection="1">
      <alignment horizontal="center" vertical="center"/>
    </xf>
    <xf numFmtId="176" fontId="8" fillId="0" borderId="8" xfId="11" applyNumberFormat="1" applyFont="1" applyBorder="1" applyAlignment="1" applyProtection="1">
      <alignment horizontal="center" vertical="center"/>
    </xf>
    <xf numFmtId="176" fontId="8" fillId="0" borderId="5" xfId="11" applyNumberFormat="1" applyFont="1" applyBorder="1" applyAlignment="1" applyProtection="1">
      <alignment horizontal="center" vertical="distributed" wrapText="1"/>
    </xf>
    <xf numFmtId="176" fontId="8" fillId="0" borderId="31" xfId="11" applyNumberFormat="1" applyFont="1" applyBorder="1" applyAlignment="1" applyProtection="1">
      <alignment horizontal="center" vertical="center"/>
    </xf>
    <xf numFmtId="176" fontId="8" fillId="0" borderId="38" xfId="11" applyNumberFormat="1" applyFont="1" applyBorder="1" applyAlignment="1">
      <alignment horizontal="center" vertical="center"/>
    </xf>
    <xf numFmtId="176" fontId="8" fillId="0" borderId="32" xfId="11" applyNumberFormat="1" applyFont="1" applyBorder="1" applyAlignment="1">
      <alignment horizontal="center" vertical="center"/>
    </xf>
    <xf numFmtId="176" fontId="8" fillId="0" borderId="5" xfId="11" applyNumberFormat="1" applyFont="1" applyBorder="1" applyAlignment="1" applyProtection="1">
      <alignment horizontal="center" vertical="distributed"/>
    </xf>
    <xf numFmtId="176" fontId="8" fillId="0" borderId="7" xfId="11" applyNumberFormat="1" applyFont="1" applyBorder="1" applyAlignment="1" applyProtection="1">
      <alignment horizontal="center" vertical="distributed"/>
    </xf>
    <xf numFmtId="176" fontId="8" fillId="0" borderId="38" xfId="11" applyNumberFormat="1" applyFont="1" applyBorder="1" applyAlignment="1" applyProtection="1">
      <alignment horizontal="distributed" vertical="center"/>
    </xf>
    <xf numFmtId="176" fontId="8" fillId="0" borderId="38" xfId="11" applyNumberFormat="1" applyFont="1" applyBorder="1" applyAlignment="1">
      <alignment horizontal="distributed" vertical="center"/>
    </xf>
    <xf numFmtId="176" fontId="8" fillId="0" borderId="21" xfId="11" applyNumberFormat="1" applyFont="1" applyBorder="1" applyAlignment="1" applyProtection="1">
      <alignment horizontal="center" vertical="center"/>
    </xf>
    <xf numFmtId="176" fontId="8" fillId="0" borderId="21" xfId="11" applyNumberFormat="1" applyFont="1" applyBorder="1" applyAlignment="1">
      <alignment horizontal="center" vertical="center"/>
    </xf>
    <xf numFmtId="176" fontId="8" fillId="0" borderId="38" xfId="11" applyNumberFormat="1" applyFont="1" applyBorder="1" applyAlignment="1" applyProtection="1">
      <alignment horizontal="center" vertical="center"/>
    </xf>
    <xf numFmtId="176" fontId="8" fillId="0" borderId="32" xfId="11" applyNumberFormat="1" applyFont="1" applyBorder="1" applyAlignment="1" applyProtection="1">
      <alignment horizontal="center" vertical="center"/>
    </xf>
    <xf numFmtId="176" fontId="8" fillId="0" borderId="58" xfId="11" applyNumberFormat="1" applyFont="1" applyBorder="1" applyAlignment="1" applyProtection="1">
      <alignment horizontal="center" vertical="center"/>
    </xf>
    <xf numFmtId="176" fontId="17" fillId="0" borderId="55" xfId="11" applyNumberFormat="1" applyFont="1" applyBorder="1" applyAlignment="1" applyProtection="1">
      <alignment horizontal="center" vertical="distributed" wrapText="1"/>
    </xf>
    <xf numFmtId="176" fontId="17" fillId="0" borderId="55" xfId="11" applyNumberFormat="1" applyFont="1" applyBorder="1" applyAlignment="1" applyProtection="1">
      <alignment vertical="distributed" wrapText="1"/>
    </xf>
    <xf numFmtId="176" fontId="8" fillId="0" borderId="19" xfId="11" applyNumberFormat="1" applyFont="1" applyBorder="1" applyAlignment="1" applyProtection="1">
      <alignment horizontal="center" vertical="center"/>
    </xf>
    <xf numFmtId="176" fontId="8" fillId="0" borderId="49" xfId="11" applyNumberFormat="1" applyFont="1" applyBorder="1" applyAlignment="1" applyProtection="1">
      <alignment horizontal="center" vertical="center"/>
    </xf>
    <xf numFmtId="176" fontId="8" fillId="0" borderId="2" xfId="8" applyNumberFormat="1" applyFont="1" applyFill="1" applyBorder="1" applyAlignment="1">
      <alignment horizontal="center" vertical="distributed"/>
    </xf>
    <xf numFmtId="176" fontId="16" fillId="0" borderId="2" xfId="8" applyNumberFormat="1" applyFont="1" applyFill="1" applyBorder="1" applyAlignment="1">
      <alignment horizontal="center" vertical="distributed" wrapText="1"/>
    </xf>
    <xf numFmtId="176" fontId="8" fillId="0" borderId="79" xfId="2" applyNumberFormat="1" applyFont="1" applyFill="1" applyBorder="1" applyAlignment="1" applyProtection="1">
      <alignment horizontal="center" vertical="center"/>
      <protection locked="0"/>
    </xf>
    <xf numFmtId="176" fontId="8" fillId="0" borderId="80" xfId="2" applyNumberFormat="1" applyFont="1" applyFill="1" applyBorder="1" applyAlignment="1" applyProtection="1">
      <alignment horizontal="center" vertical="center"/>
      <protection locked="0"/>
    </xf>
    <xf numFmtId="176" fontId="8" fillId="0" borderId="82" xfId="2" applyNumberFormat="1" applyFont="1" applyFill="1" applyBorder="1" applyAlignment="1" applyProtection="1">
      <alignment horizontal="center" vertical="center"/>
      <protection locked="0"/>
    </xf>
    <xf numFmtId="176" fontId="15" fillId="0" borderId="7" xfId="8" applyNumberFormat="1" applyFont="1" applyFill="1" applyBorder="1" applyAlignment="1" applyProtection="1">
      <alignment horizontal="distributed" vertical="center"/>
    </xf>
    <xf numFmtId="176" fontId="15" fillId="0" borderId="8" xfId="8" applyNumberFormat="1" applyFont="1" applyFill="1" applyBorder="1" applyAlignment="1" applyProtection="1">
      <alignment horizontal="distributed" vertical="center"/>
    </xf>
    <xf numFmtId="176" fontId="8" fillId="0" borderId="2" xfId="8" applyNumberFormat="1" applyFont="1" applyFill="1" applyBorder="1" applyAlignment="1" applyProtection="1">
      <alignment horizontal="center" vertical="distributed"/>
    </xf>
    <xf numFmtId="176" fontId="9" fillId="0" borderId="2" xfId="8" applyNumberFormat="1" applyFont="1" applyFill="1" applyBorder="1" applyAlignment="1">
      <alignment horizontal="center" vertical="distributed"/>
    </xf>
    <xf numFmtId="176" fontId="6" fillId="0" borderId="0" xfId="8" applyNumberFormat="1" applyFont="1" applyFill="1" applyAlignment="1" applyProtection="1">
      <alignment horizontal="center" vertical="center" shrinkToFit="1"/>
    </xf>
    <xf numFmtId="177" fontId="23" fillId="0" borderId="24" xfId="8" applyNumberFormat="1" applyFont="1" applyFill="1" applyBorder="1" applyAlignment="1" applyProtection="1">
      <alignment horizontal="left" vertical="center"/>
    </xf>
    <xf numFmtId="176" fontId="8" fillId="0" borderId="5" xfId="8" applyNumberFormat="1" applyFont="1" applyFill="1" applyBorder="1" applyAlignment="1" applyProtection="1">
      <alignment horizontal="center" vertical="distributed"/>
    </xf>
    <xf numFmtId="176" fontId="8" fillId="0" borderId="20" xfId="8" applyNumberFormat="1" applyFont="1" applyFill="1" applyBorder="1" applyAlignment="1" applyProtection="1">
      <alignment horizontal="center" vertical="center"/>
    </xf>
    <xf numFmtId="176" fontId="8" fillId="0" borderId="73" xfId="8" applyNumberFormat="1" applyFont="1" applyFill="1" applyBorder="1" applyAlignment="1">
      <alignment horizontal="center" vertical="center"/>
    </xf>
    <xf numFmtId="176" fontId="8" fillId="0" borderId="74" xfId="8" applyNumberFormat="1" applyFont="1" applyFill="1" applyBorder="1" applyAlignment="1" applyProtection="1">
      <alignment horizontal="center" vertical="distributed" wrapText="1"/>
    </xf>
    <xf numFmtId="176" fontId="8" fillId="0" borderId="76" xfId="8" applyNumberFormat="1" applyFont="1" applyFill="1" applyBorder="1" applyAlignment="1">
      <alignment horizontal="center" vertical="distributed" wrapText="1"/>
    </xf>
    <xf numFmtId="176" fontId="8" fillId="0" borderId="77" xfId="8" applyNumberFormat="1" applyFont="1" applyFill="1" applyBorder="1" applyAlignment="1">
      <alignment horizontal="center" vertical="distributed" wrapText="1"/>
    </xf>
    <xf numFmtId="176" fontId="8" fillId="0" borderId="5" xfId="8" applyNumberFormat="1" applyFont="1" applyFill="1" applyBorder="1" applyAlignment="1" applyProtection="1">
      <alignment horizontal="center" vertical="distributed" wrapText="1"/>
    </xf>
    <xf numFmtId="176" fontId="8" fillId="0" borderId="2" xfId="8" applyNumberFormat="1" applyFont="1" applyFill="1" applyBorder="1" applyAlignment="1">
      <alignment horizontal="center" vertical="distributed" wrapText="1"/>
    </xf>
    <xf numFmtId="176" fontId="8" fillId="0" borderId="38" xfId="8" applyNumberFormat="1" applyFont="1" applyFill="1" applyBorder="1" applyAlignment="1" applyProtection="1">
      <alignment horizontal="distributed" vertical="center"/>
    </xf>
    <xf numFmtId="176" fontId="8" fillId="0" borderId="31" xfId="8" applyNumberFormat="1" applyFont="1" applyFill="1" applyBorder="1" applyAlignment="1" applyProtection="1">
      <alignment horizontal="center" vertical="center"/>
    </xf>
    <xf numFmtId="176" fontId="8" fillId="0" borderId="38" xfId="8" applyNumberFormat="1" applyFont="1" applyFill="1" applyBorder="1" applyAlignment="1" applyProtection="1">
      <alignment horizontal="center" vertical="center"/>
    </xf>
    <xf numFmtId="176" fontId="8" fillId="0" borderId="32" xfId="8" applyNumberFormat="1" applyFont="1" applyFill="1" applyBorder="1" applyAlignment="1" applyProtection="1">
      <alignment horizontal="center" vertical="center"/>
    </xf>
    <xf numFmtId="176" fontId="8" fillId="0" borderId="2" xfId="8" applyNumberFormat="1" applyFont="1" applyFill="1" applyBorder="1" applyAlignment="1" applyProtection="1">
      <alignment horizontal="center" vertical="center"/>
    </xf>
    <xf numFmtId="176" fontId="24" fillId="0" borderId="0" xfId="13" applyNumberFormat="1" applyFont="1" applyFill="1" applyAlignment="1" applyProtection="1">
      <alignment horizontal="center" vertical="center"/>
    </xf>
    <xf numFmtId="176" fontId="20" fillId="0" borderId="6" xfId="13" applyNumberFormat="1" applyFont="1" applyFill="1" applyBorder="1" applyAlignment="1" applyProtection="1">
      <alignment horizontal="center" vertical="center"/>
    </xf>
    <xf numFmtId="176" fontId="20" fillId="0" borderId="4" xfId="13" applyNumberFormat="1" applyFont="1" applyFill="1" applyBorder="1" applyAlignment="1" applyProtection="1">
      <alignment horizontal="center" vertical="center"/>
    </xf>
    <xf numFmtId="176" fontId="20" fillId="0" borderId="7" xfId="13" applyNumberFormat="1" applyFont="1" applyFill="1" applyBorder="1" applyAlignment="1" applyProtection="1">
      <alignment horizontal="center" vertical="center"/>
    </xf>
    <xf numFmtId="176" fontId="20" fillId="0" borderId="8" xfId="13" applyNumberFormat="1" applyFont="1" applyFill="1" applyBorder="1" applyAlignment="1" applyProtection="1">
      <alignment horizontal="center" vertical="center"/>
    </xf>
    <xf numFmtId="176" fontId="20" fillId="0" borderId="15" xfId="13" applyNumberFormat="1" applyFont="1" applyFill="1" applyBorder="1" applyAlignment="1" applyProtection="1">
      <alignment horizontal="center" vertical="center"/>
    </xf>
    <xf numFmtId="176" fontId="20" fillId="0" borderId="17" xfId="13" applyNumberFormat="1" applyFont="1" applyFill="1" applyBorder="1" applyAlignment="1" applyProtection="1">
      <alignment horizontal="center" vertical="center"/>
    </xf>
    <xf numFmtId="176" fontId="20" fillId="0" borderId="21" xfId="13" applyNumberFormat="1" applyFont="1" applyFill="1" applyBorder="1" applyAlignment="1" applyProtection="1">
      <alignment horizontal="center" vertical="center"/>
    </xf>
    <xf numFmtId="176" fontId="20" fillId="0" borderId="38" xfId="13" applyNumberFormat="1" applyFont="1" applyFill="1" applyBorder="1" applyAlignment="1" applyProtection="1">
      <alignment horizontal="center" vertical="center"/>
    </xf>
    <xf numFmtId="176" fontId="20" fillId="0" borderId="32" xfId="13" applyNumberFormat="1" applyFont="1" applyFill="1" applyBorder="1" applyAlignment="1" applyProtection="1">
      <alignment horizontal="center" vertical="center"/>
    </xf>
    <xf numFmtId="176" fontId="20" fillId="0" borderId="31" xfId="13" applyNumberFormat="1" applyFont="1" applyFill="1" applyBorder="1" applyAlignment="1" applyProtection="1">
      <alignment horizontal="center" vertical="center"/>
    </xf>
    <xf numFmtId="176" fontId="20" fillId="0" borderId="6" xfId="13" applyNumberFormat="1" applyFont="1" applyFill="1" applyBorder="1" applyAlignment="1" applyProtection="1">
      <alignment horizontal="center" vertical="center" wrapText="1"/>
    </xf>
    <xf numFmtId="176" fontId="20" fillId="0" borderId="21" xfId="13" applyNumberFormat="1" applyFont="1" applyFill="1" applyBorder="1" applyAlignment="1" applyProtection="1">
      <alignment horizontal="center" vertical="center" wrapText="1"/>
    </xf>
    <xf numFmtId="176" fontId="20" fillId="0" borderId="4" xfId="13" applyNumberFormat="1" applyFont="1" applyFill="1" applyBorder="1" applyAlignment="1" applyProtection="1">
      <alignment horizontal="center" vertical="center" wrapText="1"/>
    </xf>
    <xf numFmtId="176" fontId="20" fillId="0" borderId="7" xfId="13" applyNumberFormat="1" applyFont="1" applyFill="1" applyBorder="1" applyAlignment="1" applyProtection="1">
      <alignment horizontal="center" vertical="center" wrapText="1"/>
    </xf>
    <xf numFmtId="176" fontId="20" fillId="0" borderId="0" xfId="13" applyNumberFormat="1" applyFont="1" applyFill="1" applyBorder="1" applyAlignment="1" applyProtection="1">
      <alignment horizontal="center" vertical="center" wrapText="1"/>
    </xf>
    <xf numFmtId="176" fontId="20" fillId="0" borderId="8" xfId="13" applyNumberFormat="1" applyFont="1" applyFill="1" applyBorder="1" applyAlignment="1" applyProtection="1">
      <alignment horizontal="center" vertical="center" wrapText="1"/>
    </xf>
    <xf numFmtId="176" fontId="20" fillId="0" borderId="15" xfId="13" applyNumberFormat="1" applyFont="1" applyFill="1" applyBorder="1" applyAlignment="1" applyProtection="1">
      <alignment horizontal="center" vertical="center" wrapText="1"/>
    </xf>
    <xf numFmtId="176" fontId="20" fillId="0" borderId="24" xfId="13" applyNumberFormat="1" applyFont="1" applyFill="1" applyBorder="1" applyAlignment="1" applyProtection="1">
      <alignment horizontal="center" vertical="center" wrapText="1"/>
    </xf>
    <xf numFmtId="176" fontId="20" fillId="0" borderId="17" xfId="13" applyNumberFormat="1" applyFont="1" applyFill="1" applyBorder="1" applyAlignment="1" applyProtection="1">
      <alignment horizontal="center" vertical="center" wrapText="1"/>
    </xf>
    <xf numFmtId="176" fontId="20" fillId="0" borderId="72" xfId="13" applyNumberFormat="1" applyFont="1" applyFill="1" applyBorder="1" applyAlignment="1" applyProtection="1">
      <alignment horizontal="center" vertical="center"/>
    </xf>
    <xf numFmtId="176" fontId="20" fillId="0" borderId="0" xfId="13" applyNumberFormat="1" applyFont="1" applyFill="1" applyBorder="1" applyAlignment="1" applyProtection="1">
      <alignment horizontal="center" vertical="center"/>
    </xf>
    <xf numFmtId="176" fontId="20" fillId="0" borderId="68" xfId="13" applyNumberFormat="1" applyFont="1" applyFill="1" applyBorder="1" applyAlignment="1" applyProtection="1">
      <alignment horizontal="center" vertical="center"/>
    </xf>
    <xf numFmtId="176" fontId="20" fillId="0" borderId="24" xfId="13" applyNumberFormat="1" applyFont="1" applyFill="1" applyBorder="1" applyAlignment="1" applyProtection="1">
      <alignment horizontal="center" vertical="center"/>
    </xf>
    <xf numFmtId="176" fontId="20" fillId="0" borderId="83" xfId="13" applyNumberFormat="1" applyFont="1" applyFill="1" applyBorder="1" applyAlignment="1" applyProtection="1">
      <alignment horizontal="center" vertical="center"/>
    </xf>
    <xf numFmtId="176" fontId="20" fillId="0" borderId="65" xfId="13" applyNumberFormat="1" applyFont="1" applyFill="1" applyBorder="1" applyAlignment="1" applyProtection="1">
      <alignment horizontal="center" vertical="center"/>
    </xf>
    <xf numFmtId="176" fontId="20" fillId="0" borderId="58" xfId="13" applyNumberFormat="1" applyFont="1" applyFill="1" applyBorder="1" applyAlignment="1" applyProtection="1">
      <alignment horizontal="center" vertical="center"/>
    </xf>
    <xf numFmtId="176" fontId="20" fillId="0" borderId="66" xfId="13" applyNumberFormat="1" applyFont="1" applyFill="1" applyBorder="1" applyAlignment="1" applyProtection="1">
      <alignment horizontal="center" vertical="center"/>
    </xf>
    <xf numFmtId="176" fontId="20" fillId="0" borderId="19" xfId="13" applyNumberFormat="1" applyFont="1" applyFill="1" applyBorder="1" applyAlignment="1" applyProtection="1">
      <alignment horizontal="center" vertical="center"/>
    </xf>
    <xf numFmtId="176" fontId="20" fillId="0" borderId="3" xfId="13" applyNumberFormat="1" applyFont="1" applyFill="1" applyBorder="1" applyAlignment="1" applyProtection="1">
      <alignment horizontal="center" vertical="center"/>
    </xf>
    <xf numFmtId="176" fontId="20" fillId="0" borderId="48" xfId="13" applyNumberFormat="1" applyFont="1" applyFill="1" applyBorder="1" applyAlignment="1" applyProtection="1">
      <alignment horizontal="center" vertical="center"/>
    </xf>
    <xf numFmtId="176" fontId="20" fillId="0" borderId="1" xfId="13" applyNumberFormat="1" applyFont="1" applyFill="1" applyBorder="1" applyAlignment="1" applyProtection="1">
      <alignment horizontal="center" vertical="center"/>
    </xf>
    <xf numFmtId="176" fontId="20" fillId="0" borderId="49" xfId="13" applyNumberFormat="1" applyFont="1" applyFill="1" applyBorder="1" applyAlignment="1" applyProtection="1">
      <alignment horizontal="center" vertical="center"/>
    </xf>
    <xf numFmtId="176" fontId="20" fillId="0" borderId="58" xfId="13" applyNumberFormat="1" applyFont="1" applyFill="1" applyBorder="1" applyAlignment="1" applyProtection="1">
      <alignment horizontal="center" vertical="distributed" wrapText="1"/>
    </xf>
    <xf numFmtId="176" fontId="20" fillId="0" borderId="58" xfId="13" applyNumberFormat="1" applyFont="1" applyFill="1" applyBorder="1" applyAlignment="1" applyProtection="1">
      <alignment horizontal="center" vertical="distributed"/>
    </xf>
    <xf numFmtId="176" fontId="20" fillId="0" borderId="7" xfId="13" applyNumberFormat="1" applyFont="1" applyFill="1" applyBorder="1" applyAlignment="1" applyProtection="1">
      <alignment horizontal="center" vertical="distributed" wrapText="1"/>
    </xf>
    <xf numFmtId="176" fontId="20" fillId="0" borderId="7" xfId="13" applyNumberFormat="1" applyFont="1" applyFill="1" applyBorder="1" applyAlignment="1" applyProtection="1">
      <alignment horizontal="center" vertical="distributed"/>
    </xf>
    <xf numFmtId="176" fontId="20" fillId="0" borderId="0" xfId="13" applyNumberFormat="1" applyFont="1" applyFill="1" applyBorder="1" applyAlignment="1" applyProtection="1">
      <alignment horizontal="center" vertical="distributed"/>
    </xf>
    <xf numFmtId="176" fontId="20" fillId="0" borderId="42" xfId="13" applyNumberFormat="1" applyFont="1" applyFill="1" applyBorder="1" applyAlignment="1" applyProtection="1">
      <alignment horizontal="center" vertical="center"/>
    </xf>
    <xf numFmtId="176" fontId="20" fillId="0" borderId="34" xfId="13" applyNumberFormat="1" applyFont="1" applyFill="1" applyBorder="1" applyAlignment="1" applyProtection="1">
      <alignment horizontal="center" vertical="center"/>
    </xf>
    <xf numFmtId="176" fontId="20" fillId="0" borderId="43" xfId="13" applyNumberFormat="1" applyFont="1" applyFill="1" applyBorder="1" applyAlignment="1" applyProtection="1">
      <alignment horizontal="center" vertical="center"/>
    </xf>
    <xf numFmtId="176" fontId="8" fillId="0" borderId="20" xfId="13" applyNumberFormat="1" applyFont="1" applyFill="1" applyBorder="1" applyAlignment="1" applyProtection="1">
      <alignment horizontal="distributed" vertical="center" shrinkToFit="1"/>
    </xf>
    <xf numFmtId="176" fontId="8" fillId="0" borderId="31" xfId="13" applyNumberFormat="1" applyFont="1" applyFill="1" applyBorder="1" applyAlignment="1" applyProtection="1">
      <alignment horizontal="distributed" vertical="center" shrinkToFit="1"/>
    </xf>
    <xf numFmtId="176" fontId="20" fillId="0" borderId="67" xfId="13" applyNumberFormat="1" applyFont="1" applyFill="1" applyBorder="1" applyAlignment="1" applyProtection="1">
      <alignment horizontal="center" vertical="center"/>
    </xf>
    <xf numFmtId="176" fontId="20" fillId="0" borderId="44" xfId="13" applyNumberFormat="1" applyFont="1" applyFill="1" applyBorder="1" applyAlignment="1" applyProtection="1">
      <alignment horizontal="center" vertical="center"/>
    </xf>
    <xf numFmtId="176" fontId="20" fillId="0" borderId="9" xfId="13" applyNumberFormat="1" applyFont="1" applyFill="1" applyBorder="1" applyAlignment="1" applyProtection="1">
      <alignment horizontal="center" vertical="center"/>
    </xf>
    <xf numFmtId="176" fontId="20" fillId="0" borderId="18" xfId="13" applyNumberFormat="1" applyFont="1" applyFill="1" applyBorder="1" applyAlignment="1" applyProtection="1">
      <alignment horizontal="center" vertical="center"/>
    </xf>
    <xf numFmtId="176" fontId="20" fillId="0" borderId="25" xfId="13" applyNumberFormat="1" applyFont="1" applyFill="1" applyBorder="1" applyAlignment="1" applyProtection="1">
      <alignment horizontal="center" vertical="center"/>
    </xf>
    <xf numFmtId="176" fontId="25" fillId="0" borderId="20" xfId="13" applyNumberFormat="1" applyFont="1" applyFill="1" applyBorder="1" applyAlignment="1" applyProtection="1">
      <alignment horizontal="distributed" vertical="center" shrinkToFit="1"/>
    </xf>
    <xf numFmtId="176" fontId="25" fillId="0" borderId="31" xfId="13" applyNumberFormat="1" applyFont="1" applyFill="1" applyBorder="1" applyAlignment="1" applyProtection="1">
      <alignment horizontal="distributed" vertical="center" shrinkToFit="1"/>
    </xf>
    <xf numFmtId="176" fontId="20" fillId="0" borderId="42" xfId="13" applyNumberFormat="1" applyFont="1" applyFill="1" applyBorder="1" applyAlignment="1">
      <alignment horizontal="distributed" vertical="center" wrapText="1"/>
    </xf>
    <xf numFmtId="176" fontId="20" fillId="0" borderId="34" xfId="13" applyNumberFormat="1" applyFont="1" applyFill="1" applyBorder="1" applyAlignment="1">
      <alignment horizontal="distributed" vertical="center" wrapText="1"/>
    </xf>
    <xf numFmtId="176" fontId="20" fillId="0" borderId="70" xfId="13" applyNumberFormat="1" applyFont="1" applyFill="1" applyBorder="1" applyAlignment="1">
      <alignment horizontal="distributed" vertical="center" wrapText="1"/>
    </xf>
    <xf numFmtId="176" fontId="20" fillId="0" borderId="36" xfId="13" applyNumberFormat="1" applyFont="1" applyFill="1" applyBorder="1" applyAlignment="1" applyProtection="1">
      <alignment horizontal="distributed" vertical="center" shrinkToFit="1"/>
    </xf>
    <xf numFmtId="176" fontId="20" fillId="0" borderId="30" xfId="13" applyNumberFormat="1" applyFont="1" applyFill="1" applyBorder="1" applyAlignment="1" applyProtection="1">
      <alignment horizontal="distributed" vertical="center" shrinkToFit="1"/>
    </xf>
    <xf numFmtId="176" fontId="20" fillId="0" borderId="5" xfId="13" applyNumberFormat="1" applyFont="1" applyFill="1" applyBorder="1" applyAlignment="1" applyProtection="1">
      <alignment horizontal="center" vertical="distributed" wrapText="1"/>
    </xf>
    <xf numFmtId="176" fontId="20" fillId="0" borderId="2" xfId="13" applyNumberFormat="1" applyFont="1" applyFill="1" applyBorder="1" applyAlignment="1" applyProtection="1">
      <alignment horizontal="center" vertical="distributed" wrapText="1"/>
    </xf>
    <xf numFmtId="176" fontId="20" fillId="0" borderId="10" xfId="13" applyNumberFormat="1" applyFont="1" applyFill="1" applyBorder="1" applyAlignment="1" applyProtection="1">
      <alignment horizontal="center" vertical="distributed" wrapText="1"/>
    </xf>
    <xf numFmtId="176" fontId="20" fillId="0" borderId="3" xfId="13" applyNumberFormat="1" applyFont="1" applyFill="1" applyBorder="1" applyAlignment="1" applyProtection="1">
      <alignment horizontal="center" vertical="distributed" wrapText="1"/>
    </xf>
    <xf numFmtId="176" fontId="20" fillId="0" borderId="25" xfId="13" applyNumberFormat="1" applyFont="1" applyFill="1" applyBorder="1" applyAlignment="1" applyProtection="1">
      <alignment horizontal="center" vertical="distributed" wrapText="1"/>
    </xf>
    <xf numFmtId="176" fontId="20" fillId="0" borderId="16" xfId="13" applyNumberFormat="1" applyFont="1" applyFill="1" applyBorder="1" applyAlignment="1" applyProtection="1">
      <alignment horizontal="center" vertical="distributed" wrapText="1"/>
    </xf>
    <xf numFmtId="176" fontId="20" fillId="0" borderId="42" xfId="13" applyNumberFormat="1" applyFont="1" applyFill="1" applyBorder="1" applyAlignment="1" applyProtection="1">
      <alignment horizontal="center" vertical="distributed" wrapText="1"/>
    </xf>
    <xf numFmtId="176" fontId="20" fillId="0" borderId="34" xfId="13" applyNumberFormat="1" applyFont="1" applyFill="1" applyBorder="1" applyAlignment="1" applyProtection="1">
      <alignment horizontal="center" vertical="distributed" wrapText="1"/>
    </xf>
    <xf numFmtId="176" fontId="8" fillId="0" borderId="99" xfId="13" applyNumberFormat="1" applyFont="1" applyFill="1" applyBorder="1" applyAlignment="1" applyProtection="1">
      <alignment horizontal="distributed" vertical="center"/>
    </xf>
    <xf numFmtId="176" fontId="8" fillId="0" borderId="98" xfId="13" applyNumberFormat="1" applyFont="1" applyFill="1" applyBorder="1" applyAlignment="1" applyProtection="1">
      <alignment horizontal="distributed" vertical="center"/>
    </xf>
    <xf numFmtId="176" fontId="15" fillId="0" borderId="99" xfId="2" applyNumberFormat="1" applyFont="1" applyFill="1" applyBorder="1" applyAlignment="1" applyProtection="1">
      <alignment horizontal="right" vertical="center"/>
    </xf>
    <xf numFmtId="176" fontId="15" fillId="0" borderId="69" xfId="2" applyNumberFormat="1" applyFont="1" applyFill="1" applyBorder="1" applyAlignment="1" applyProtection="1">
      <alignment horizontal="right" vertical="center"/>
    </xf>
    <xf numFmtId="176" fontId="15" fillId="0" borderId="11" xfId="2" applyNumberFormat="1" applyFont="1" applyFill="1" applyBorder="1" applyAlignment="1" applyProtection="1">
      <alignment horizontal="right" vertical="center"/>
    </xf>
    <xf numFmtId="176" fontId="20" fillId="0" borderId="98" xfId="13" applyNumberFormat="1" applyFont="1" applyFill="1" applyBorder="1" applyAlignment="1" applyProtection="1">
      <alignment horizontal="left" vertical="center"/>
    </xf>
    <xf numFmtId="176" fontId="15" fillId="0" borderId="31" xfId="2" applyNumberFormat="1" applyFont="1" applyFill="1" applyBorder="1" applyAlignment="1" applyProtection="1">
      <alignment horizontal="right" vertical="center"/>
    </xf>
    <xf numFmtId="176" fontId="15" fillId="0" borderId="32" xfId="2" applyNumberFormat="1" applyFont="1" applyFill="1" applyBorder="1" applyAlignment="1" applyProtection="1">
      <alignment horizontal="right" vertical="center"/>
    </xf>
    <xf numFmtId="176" fontId="15" fillId="0" borderId="89" xfId="2" applyNumberFormat="1" applyFont="1" applyFill="1" applyBorder="1" applyAlignment="1" applyProtection="1">
      <alignment horizontal="right" vertical="center"/>
    </xf>
    <xf numFmtId="176" fontId="15" fillId="0" borderId="90" xfId="2" applyNumberFormat="1" applyFont="1" applyFill="1" applyBorder="1" applyAlignment="1" applyProtection="1">
      <alignment horizontal="right" vertical="center"/>
    </xf>
    <xf numFmtId="176" fontId="8" fillId="0" borderId="15" xfId="2" applyNumberFormat="1" applyFont="1" applyFill="1" applyBorder="1" applyAlignment="1" applyProtection="1">
      <alignment horizontal="right" vertical="center"/>
    </xf>
    <xf numFmtId="176" fontId="8" fillId="0" borderId="17" xfId="2" applyNumberFormat="1" applyFont="1" applyFill="1" applyBorder="1" applyAlignment="1" applyProtection="1">
      <alignment horizontal="right" vertical="center"/>
    </xf>
    <xf numFmtId="176" fontId="8" fillId="0" borderId="14" xfId="2" applyNumberFormat="1" applyFont="1" applyFill="1" applyBorder="1" applyAlignment="1" applyProtection="1">
      <alignment horizontal="right" vertical="center"/>
    </xf>
    <xf numFmtId="176" fontId="8" fillId="0" borderId="35" xfId="13" applyNumberFormat="1" applyFont="1" applyFill="1" applyBorder="1" applyAlignment="1" applyProtection="1">
      <alignment horizontal="distributed" vertical="center" wrapText="1"/>
    </xf>
    <xf numFmtId="176" fontId="8" fillId="0" borderId="34" xfId="13" applyNumberFormat="1" applyFont="1" applyFill="1" applyBorder="1" applyAlignment="1" applyProtection="1">
      <alignment horizontal="distributed" vertical="center" wrapText="1"/>
    </xf>
    <xf numFmtId="176" fontId="8" fillId="0" borderId="43" xfId="13" applyNumberFormat="1" applyFont="1" applyFill="1" applyBorder="1" applyAlignment="1" applyProtection="1">
      <alignment horizontal="distributed" vertical="center" wrapText="1"/>
    </xf>
    <xf numFmtId="176" fontId="8" fillId="0" borderId="7" xfId="2" applyNumberFormat="1" applyFont="1" applyFill="1" applyBorder="1" applyAlignment="1" applyProtection="1">
      <alignment horizontal="right" vertical="center"/>
    </xf>
    <xf numFmtId="176" fontId="8" fillId="0" borderId="8" xfId="2" applyNumberFormat="1" applyFont="1" applyFill="1" applyBorder="1" applyAlignment="1" applyProtection="1">
      <alignment horizontal="right" vertical="center"/>
    </xf>
    <xf numFmtId="176" fontId="8" fillId="0" borderId="3" xfId="2" applyNumberFormat="1" applyFont="1" applyFill="1" applyBorder="1" applyAlignment="1" applyProtection="1">
      <alignment horizontal="right" vertical="center"/>
    </xf>
    <xf numFmtId="176" fontId="8" fillId="0" borderId="4" xfId="13" applyNumberFormat="1" applyFont="1" applyFill="1" applyBorder="1" applyAlignment="1" applyProtection="1">
      <alignment horizontal="distributed" vertical="distributed" wrapText="1"/>
    </xf>
    <xf numFmtId="176" fontId="8" fillId="0" borderId="8" xfId="13" applyNumberFormat="1" applyFont="1" applyFill="1" applyBorder="1" applyAlignment="1" applyProtection="1">
      <alignment horizontal="distributed" vertical="distributed" wrapText="1"/>
    </xf>
    <xf numFmtId="176" fontId="8" fillId="0" borderId="17" xfId="13" applyNumberFormat="1" applyFont="1" applyFill="1" applyBorder="1" applyAlignment="1" applyProtection="1">
      <alignment horizontal="distributed" vertical="distributed" wrapText="1"/>
    </xf>
    <xf numFmtId="176" fontId="15" fillId="0" borderId="6" xfId="1" applyNumberFormat="1" applyFont="1" applyFill="1" applyBorder="1" applyAlignment="1" applyProtection="1">
      <alignment horizontal="right" vertical="center"/>
    </xf>
    <xf numFmtId="176" fontId="15" fillId="0" borderId="4" xfId="1" applyNumberFormat="1" applyFont="1" applyFill="1" applyBorder="1" applyAlignment="1" applyProtection="1">
      <alignment horizontal="right" vertical="center"/>
    </xf>
    <xf numFmtId="176" fontId="15" fillId="0" borderId="19" xfId="2" applyNumberFormat="1" applyFont="1" applyFill="1" applyBorder="1" applyAlignment="1" applyProtection="1">
      <alignment horizontal="right" vertical="center"/>
    </xf>
    <xf numFmtId="176" fontId="15" fillId="0" borderId="4" xfId="2" applyNumberFormat="1" applyFont="1" applyFill="1" applyBorder="1" applyAlignment="1" applyProtection="1">
      <alignment horizontal="right" vertical="center"/>
    </xf>
    <xf numFmtId="176" fontId="8" fillId="0" borderId="7" xfId="13" applyNumberFormat="1" applyFont="1" applyFill="1" applyBorder="1" applyAlignment="1" applyProtection="1">
      <alignment horizontal="center" vertical="center"/>
    </xf>
    <xf numFmtId="176" fontId="8" fillId="0" borderId="0" xfId="13" applyNumberFormat="1" applyFont="1" applyFill="1" applyBorder="1" applyAlignment="1">
      <alignment horizontal="center" vertical="center"/>
    </xf>
    <xf numFmtId="176" fontId="8" fillId="0" borderId="8" xfId="13" applyNumberFormat="1" applyFont="1" applyFill="1" applyBorder="1" applyAlignment="1">
      <alignment horizontal="center" vertical="center"/>
    </xf>
    <xf numFmtId="176" fontId="8" fillId="0" borderId="7" xfId="13" applyNumberFormat="1" applyFont="1" applyFill="1" applyBorder="1" applyAlignment="1">
      <alignment horizontal="center" vertical="center"/>
    </xf>
    <xf numFmtId="176" fontId="15" fillId="0" borderId="31" xfId="2" applyNumberFormat="1" applyFont="1" applyFill="1" applyBorder="1" applyAlignment="1" applyProtection="1">
      <alignment horizontal="right" vertical="center" shrinkToFit="1"/>
    </xf>
    <xf numFmtId="176" fontId="15" fillId="0" borderId="32" xfId="2" applyNumberFormat="1" applyFont="1" applyFill="1" applyBorder="1" applyAlignment="1" applyProtection="1">
      <alignment horizontal="right" vertical="center" shrinkToFit="1"/>
    </xf>
    <xf numFmtId="176" fontId="15" fillId="0" borderId="6" xfId="2" applyNumberFormat="1" applyFont="1" applyFill="1" applyBorder="1" applyAlignment="1" applyProtection="1">
      <alignment horizontal="right" vertical="center"/>
    </xf>
    <xf numFmtId="176" fontId="15" fillId="0" borderId="20" xfId="13" applyNumberFormat="1" applyFont="1" applyFill="1" applyBorder="1" applyAlignment="1" applyProtection="1">
      <alignment horizontal="distributed" vertical="center" shrinkToFit="1"/>
    </xf>
    <xf numFmtId="176" fontId="8" fillId="0" borderId="5" xfId="13" applyNumberFormat="1" applyFont="1" applyFill="1" applyBorder="1" applyAlignment="1" applyProtection="1">
      <alignment horizontal="distributed" vertical="center" shrinkToFit="1"/>
    </xf>
    <xf numFmtId="176" fontId="8" fillId="0" borderId="6" xfId="13" applyNumberFormat="1" applyFont="1" applyFill="1" applyBorder="1" applyAlignment="1" applyProtection="1">
      <alignment horizontal="center" vertical="center"/>
    </xf>
    <xf numFmtId="176" fontId="8" fillId="0" borderId="4" xfId="13" applyNumberFormat="1" applyFont="1" applyFill="1" applyBorder="1" applyAlignment="1" applyProtection="1">
      <alignment horizontal="center" vertical="center"/>
    </xf>
    <xf numFmtId="176" fontId="8" fillId="0" borderId="8" xfId="13" applyNumberFormat="1" applyFont="1" applyFill="1" applyBorder="1" applyAlignment="1" applyProtection="1">
      <alignment horizontal="center" vertical="center"/>
    </xf>
    <xf numFmtId="176" fontId="8" fillId="0" borderId="15" xfId="13" applyNumberFormat="1" applyFont="1" applyFill="1" applyBorder="1" applyAlignment="1" applyProtection="1">
      <alignment horizontal="center" vertical="center"/>
    </xf>
    <xf numFmtId="176" fontId="8" fillId="0" borderId="17" xfId="13" applyNumberFormat="1" applyFont="1" applyFill="1" applyBorder="1" applyAlignment="1" applyProtection="1">
      <alignment horizontal="center" vertical="center"/>
    </xf>
    <xf numFmtId="176" fontId="8" fillId="0" borderId="5" xfId="13" applyNumberFormat="1" applyFont="1" applyFill="1" applyBorder="1" applyAlignment="1" applyProtection="1">
      <alignment horizontal="center" vertical="center"/>
    </xf>
    <xf numFmtId="176" fontId="8" fillId="0" borderId="2" xfId="13" applyNumberFormat="1" applyFont="1" applyFill="1" applyBorder="1" applyAlignment="1" applyProtection="1">
      <alignment horizontal="center" vertical="center"/>
    </xf>
    <xf numFmtId="176" fontId="8" fillId="0" borderId="16" xfId="13" applyNumberFormat="1" applyFont="1" applyFill="1" applyBorder="1" applyAlignment="1" applyProtection="1">
      <alignment horizontal="center" vertical="center"/>
    </xf>
    <xf numFmtId="176" fontId="8" fillId="0" borderId="31" xfId="13" applyNumberFormat="1" applyFont="1" applyFill="1" applyBorder="1" applyAlignment="1" applyProtection="1">
      <alignment horizontal="center" vertical="center"/>
    </xf>
    <xf numFmtId="176" fontId="8" fillId="0" borderId="38" xfId="13" applyNumberFormat="1" applyFont="1" applyFill="1" applyBorder="1" applyAlignment="1" applyProtection="1">
      <alignment horizontal="center" vertical="center"/>
    </xf>
    <xf numFmtId="176" fontId="8" fillId="0" borderId="32" xfId="13" applyNumberFormat="1" applyFont="1" applyFill="1" applyBorder="1" applyAlignment="1" applyProtection="1">
      <alignment horizontal="center" vertical="center"/>
    </xf>
    <xf numFmtId="176" fontId="8" fillId="0" borderId="21" xfId="13" applyNumberFormat="1" applyFont="1" applyFill="1" applyBorder="1" applyAlignment="1" applyProtection="1">
      <alignment horizontal="center" vertical="center"/>
    </xf>
    <xf numFmtId="176" fontId="8" fillId="0" borderId="6" xfId="13" applyNumberFormat="1" applyFont="1" applyFill="1" applyBorder="1" applyAlignment="1" applyProtection="1">
      <alignment horizontal="center" vertical="distributed" wrapText="1"/>
    </xf>
    <xf numFmtId="176" fontId="8" fillId="0" borderId="4" xfId="13" applyNumberFormat="1" applyFont="1" applyFill="1" applyBorder="1" applyAlignment="1" applyProtection="1">
      <alignment horizontal="center" vertical="distributed" wrapText="1"/>
    </xf>
    <xf numFmtId="176" fontId="8" fillId="0" borderId="7" xfId="13" applyNumberFormat="1" applyFont="1" applyFill="1" applyBorder="1" applyAlignment="1" applyProtection="1">
      <alignment horizontal="center" vertical="distributed" wrapText="1"/>
    </xf>
    <xf numFmtId="176" fontId="8" fillId="0" borderId="8" xfId="13" applyNumberFormat="1" applyFont="1" applyFill="1" applyBorder="1" applyAlignment="1" applyProtection="1">
      <alignment horizontal="center" vertical="distributed" wrapText="1"/>
    </xf>
    <xf numFmtId="176" fontId="8" fillId="0" borderId="15" xfId="13" applyNumberFormat="1" applyFont="1" applyFill="1" applyBorder="1" applyAlignment="1" applyProtection="1">
      <alignment horizontal="center" vertical="distributed" wrapText="1"/>
    </xf>
    <xf numFmtId="176" fontId="8" fillId="0" borderId="17" xfId="13" applyNumberFormat="1" applyFont="1" applyFill="1" applyBorder="1" applyAlignment="1" applyProtection="1">
      <alignment horizontal="center" vertical="distributed" wrapText="1"/>
    </xf>
    <xf numFmtId="176" fontId="8" fillId="0" borderId="10" xfId="13" applyNumberFormat="1" applyFont="1" applyFill="1" applyBorder="1" applyAlignment="1" applyProtection="1">
      <alignment horizontal="center" vertical="distributed" wrapText="1"/>
    </xf>
    <xf numFmtId="176" fontId="8" fillId="0" borderId="69" xfId="13" applyNumberFormat="1" applyFont="1" applyFill="1" applyBorder="1" applyAlignment="1" applyProtection="1">
      <alignment horizontal="center" vertical="distributed" wrapText="1"/>
    </xf>
    <xf numFmtId="176" fontId="8" fillId="0" borderId="3" xfId="13" applyNumberFormat="1" applyFont="1" applyFill="1" applyBorder="1" applyAlignment="1" applyProtection="1">
      <alignment horizontal="center" vertical="distributed" wrapText="1"/>
    </xf>
    <xf numFmtId="176" fontId="8" fillId="0" borderId="68" xfId="13" applyNumberFormat="1" applyFont="1" applyFill="1" applyBorder="1" applyAlignment="1" applyProtection="1">
      <alignment horizontal="center" vertical="distributed" wrapText="1"/>
    </xf>
    <xf numFmtId="176" fontId="8" fillId="0" borderId="25" xfId="13" applyNumberFormat="1" applyFont="1" applyFill="1" applyBorder="1" applyAlignment="1" applyProtection="1">
      <alignment horizontal="center" vertical="distributed" wrapText="1"/>
    </xf>
    <xf numFmtId="176" fontId="8" fillId="0" borderId="71" xfId="13" applyNumberFormat="1" applyFont="1" applyFill="1" applyBorder="1" applyAlignment="1" applyProtection="1">
      <alignment horizontal="center" vertical="distributed" wrapText="1"/>
    </xf>
    <xf numFmtId="176" fontId="8" fillId="0" borderId="36" xfId="13" applyNumberFormat="1" applyFont="1" applyFill="1" applyBorder="1" applyAlignment="1" applyProtection="1">
      <alignment horizontal="distributed" vertical="center"/>
    </xf>
    <xf numFmtId="176" fontId="8" fillId="0" borderId="30" xfId="13" applyNumberFormat="1" applyFont="1" applyFill="1" applyBorder="1" applyAlignment="1" applyProtection="1">
      <alignment horizontal="distributed" vertical="center"/>
    </xf>
    <xf numFmtId="176" fontId="6" fillId="0" borderId="0" xfId="13" applyNumberFormat="1" applyFont="1" applyFill="1" applyAlignment="1" applyProtection="1">
      <alignment horizontal="center" vertical="center"/>
    </xf>
    <xf numFmtId="176" fontId="8" fillId="0" borderId="2" xfId="13" applyNumberFormat="1" applyFont="1" applyFill="1" applyBorder="1" applyAlignment="1" applyProtection="1">
      <alignment horizontal="center" vertical="distributed" wrapText="1"/>
    </xf>
    <xf numFmtId="176" fontId="8" fillId="0" borderId="2" xfId="13" applyNumberFormat="1" applyFont="1" applyFill="1" applyBorder="1" applyAlignment="1" applyProtection="1">
      <alignment horizontal="center" vertical="distributed"/>
    </xf>
    <xf numFmtId="176" fontId="8" fillId="0" borderId="58" xfId="13" applyNumberFormat="1" applyFont="1" applyFill="1" applyBorder="1" applyAlignment="1" applyProtection="1">
      <alignment horizontal="center" vertical="distributed" wrapText="1"/>
    </xf>
    <xf numFmtId="176" fontId="8" fillId="0" borderId="58" xfId="13" applyNumberFormat="1" applyFont="1" applyFill="1" applyBorder="1" applyAlignment="1" applyProtection="1">
      <alignment horizontal="center" vertical="distributed"/>
    </xf>
    <xf numFmtId="176" fontId="15" fillId="0" borderId="20" xfId="13" applyNumberFormat="1" applyFont="1" applyFill="1" applyBorder="1" applyAlignment="1" applyProtection="1">
      <alignment horizontal="distributed" vertical="center"/>
    </xf>
    <xf numFmtId="176" fontId="15" fillId="0" borderId="31" xfId="13" applyNumberFormat="1" applyFont="1" applyFill="1" applyBorder="1" applyAlignment="1" applyProtection="1">
      <alignment horizontal="distributed" vertical="center"/>
    </xf>
    <xf numFmtId="176" fontId="8" fillId="0" borderId="20" xfId="13" applyNumberFormat="1" applyFont="1" applyFill="1" applyBorder="1" applyAlignment="1" applyProtection="1">
      <alignment horizontal="distributed" vertical="center"/>
    </xf>
    <xf numFmtId="176" fontId="8" fillId="0" borderId="6" xfId="13" applyNumberFormat="1" applyFont="1" applyFill="1" applyBorder="1" applyAlignment="1" applyProtection="1">
      <alignment horizontal="distributed" vertical="center"/>
    </xf>
    <xf numFmtId="176" fontId="9" fillId="0" borderId="7" xfId="14" applyNumberFormat="1" applyFont="1" applyFill="1" applyBorder="1" applyAlignment="1">
      <alignment horizontal="center" vertical="distributed" wrapText="1"/>
    </xf>
    <xf numFmtId="176" fontId="8" fillId="0" borderId="2" xfId="13" applyNumberFormat="1" applyFont="1" applyFill="1" applyBorder="1" applyAlignment="1" applyProtection="1">
      <alignment horizontal="distributed" vertical="distributed" wrapText="1"/>
    </xf>
    <xf numFmtId="176" fontId="15" fillId="0" borderId="0" xfId="15" applyNumberFormat="1" applyFont="1" applyBorder="1" applyAlignment="1">
      <alignment horizontal="distributed" vertical="center"/>
    </xf>
    <xf numFmtId="176" fontId="15" fillId="0" borderId="68" xfId="15" applyNumberFormat="1" applyFont="1" applyBorder="1" applyAlignment="1">
      <alignment horizontal="distributed" vertical="center"/>
    </xf>
    <xf numFmtId="176" fontId="6" fillId="0" borderId="0" xfId="15" applyNumberFormat="1" applyFont="1" applyAlignment="1">
      <alignment horizontal="center"/>
    </xf>
    <xf numFmtId="176" fontId="8" fillId="0" borderId="30" xfId="15" applyNumberFormat="1" applyFont="1" applyBorder="1" applyAlignment="1">
      <alignment horizontal="distributed" vertical="center"/>
    </xf>
    <xf numFmtId="176" fontId="15" fillId="0" borderId="3" xfId="15" applyNumberFormat="1" applyFont="1" applyBorder="1" applyAlignment="1">
      <alignment horizontal="distributed" vertical="center"/>
    </xf>
    <xf numFmtId="176" fontId="15" fillId="0" borderId="0" xfId="15" applyNumberFormat="1" applyFont="1" applyBorder="1" applyAlignment="1" applyProtection="1">
      <alignment horizontal="distributed" vertical="center"/>
    </xf>
    <xf numFmtId="176" fontId="15" fillId="0" borderId="68" xfId="15" applyNumberFormat="1" applyFont="1" applyBorder="1" applyAlignment="1" applyProtection="1">
      <alignment horizontal="distributed" vertical="center"/>
    </xf>
    <xf numFmtId="176" fontId="8" fillId="0" borderId="0" xfId="15" applyNumberFormat="1" applyFont="1" applyBorder="1" applyAlignment="1" applyProtection="1">
      <alignment horizontal="left" vertical="distributed" wrapText="1"/>
    </xf>
    <xf numFmtId="176" fontId="8" fillId="0" borderId="0" xfId="15" applyNumberFormat="1" applyFont="1" applyBorder="1" applyAlignment="1">
      <alignment horizontal="left" vertical="distributed" wrapText="1"/>
    </xf>
    <xf numFmtId="176" fontId="8" fillId="0" borderId="1" xfId="15" applyNumberFormat="1" applyFont="1" applyBorder="1" applyAlignment="1">
      <alignment horizontal="left" vertical="distributed" wrapText="1"/>
    </xf>
    <xf numFmtId="176" fontId="8" fillId="0" borderId="0" xfId="15" applyNumberFormat="1" applyFont="1" applyBorder="1" applyAlignment="1" applyProtection="1">
      <alignment horizontal="left" vertical="distributed"/>
    </xf>
    <xf numFmtId="176" fontId="8" fillId="0" borderId="0" xfId="15" applyNumberFormat="1" applyFont="1" applyBorder="1" applyAlignment="1">
      <alignment horizontal="left" vertical="distributed"/>
    </xf>
    <xf numFmtId="176" fontId="8" fillId="0" borderId="1" xfId="15" applyNumberFormat="1" applyFont="1" applyBorder="1" applyAlignment="1">
      <alignment horizontal="left" vertical="distributed"/>
    </xf>
    <xf numFmtId="176" fontId="8" fillId="0" borderId="24" xfId="15" applyNumberFormat="1" applyFont="1" applyBorder="1" applyAlignment="1">
      <alignment horizontal="left" vertical="distributed"/>
    </xf>
    <xf numFmtId="176" fontId="8" fillId="0" borderId="41" xfId="15" applyNumberFormat="1" applyFont="1" applyBorder="1" applyAlignment="1" applyProtection="1">
      <alignment horizontal="left" vertical="distributed" wrapText="1"/>
    </xf>
    <xf numFmtId="176" fontId="8" fillId="0" borderId="21" xfId="15" applyNumberFormat="1" applyFont="1" applyBorder="1" applyAlignment="1" applyProtection="1">
      <alignment horizontal="left" vertical="center" wrapText="1"/>
    </xf>
    <xf numFmtId="176" fontId="8" fillId="0" borderId="0" xfId="15" applyNumberFormat="1" applyFont="1" applyBorder="1" applyAlignment="1" applyProtection="1">
      <alignment horizontal="left" vertical="center" wrapText="1"/>
    </xf>
    <xf numFmtId="176" fontId="8" fillId="0" borderId="24" xfId="15" applyNumberFormat="1" applyFont="1" applyBorder="1" applyAlignment="1" applyProtection="1">
      <alignment horizontal="left" vertical="center" wrapText="1"/>
    </xf>
    <xf numFmtId="176" fontId="8" fillId="3" borderId="120" xfId="18" applyNumberFormat="1" applyFont="1" applyFill="1" applyBorder="1" applyAlignment="1" applyProtection="1">
      <alignment horizontal="center" vertical="center"/>
    </xf>
    <xf numFmtId="176" fontId="8" fillId="3" borderId="126" xfId="18" applyNumberFormat="1" applyFont="1" applyFill="1" applyBorder="1" applyAlignment="1" applyProtection="1">
      <alignment horizontal="center" vertical="center"/>
    </xf>
    <xf numFmtId="176" fontId="8" fillId="3" borderId="121" xfId="18" applyNumberFormat="1" applyFont="1" applyFill="1" applyBorder="1" applyAlignment="1" applyProtection="1">
      <alignment horizontal="center" vertical="center"/>
    </xf>
    <xf numFmtId="176" fontId="8" fillId="0" borderId="131" xfId="18" applyNumberFormat="1" applyFont="1" applyFill="1" applyBorder="1" applyAlignment="1" applyProtection="1">
      <alignment horizontal="center" vertical="center"/>
    </xf>
    <xf numFmtId="176" fontId="8" fillId="0" borderId="129" xfId="18" applyNumberFormat="1" applyFont="1" applyFill="1" applyBorder="1" applyAlignment="1" applyProtection="1">
      <alignment horizontal="center" vertical="center"/>
    </xf>
    <xf numFmtId="176" fontId="8" fillId="0" borderId="130" xfId="18" applyNumberFormat="1" applyFont="1" applyFill="1" applyBorder="1" applyAlignment="1" applyProtection="1">
      <alignment horizontal="center" vertical="center"/>
    </xf>
    <xf numFmtId="176" fontId="8" fillId="0" borderId="120" xfId="18" applyNumberFormat="1" applyFont="1" applyFill="1" applyBorder="1" applyAlignment="1" applyProtection="1">
      <alignment horizontal="center" vertical="center"/>
    </xf>
    <xf numFmtId="176" fontId="8" fillId="0" borderId="126" xfId="18" applyNumberFormat="1" applyFont="1" applyFill="1" applyBorder="1" applyAlignment="1" applyProtection="1">
      <alignment horizontal="center" vertical="center"/>
    </xf>
    <xf numFmtId="176" fontId="8" fillId="0" borderId="121" xfId="18" applyNumberFormat="1" applyFont="1" applyFill="1" applyBorder="1" applyAlignment="1" applyProtection="1">
      <alignment horizontal="center" vertical="center"/>
    </xf>
    <xf numFmtId="176" fontId="8" fillId="0" borderId="111" xfId="18" applyNumberFormat="1" applyFont="1" applyFill="1" applyBorder="1" applyAlignment="1" applyProtection="1">
      <alignment horizontal="right" vertical="center"/>
    </xf>
    <xf numFmtId="176" fontId="8" fillId="0" borderId="125" xfId="18" applyNumberFormat="1" applyFont="1" applyFill="1" applyBorder="1" applyAlignment="1" applyProtection="1">
      <alignment horizontal="right" vertical="center"/>
    </xf>
    <xf numFmtId="176" fontId="8" fillId="0" borderId="114" xfId="18" applyNumberFormat="1" applyFont="1" applyFill="1" applyBorder="1" applyAlignment="1" applyProtection="1">
      <alignment horizontal="right" vertical="center"/>
    </xf>
    <xf numFmtId="176" fontId="8" fillId="0" borderId="126" xfId="18" applyNumberFormat="1" applyFont="1" applyFill="1" applyBorder="1" applyAlignment="1" applyProtection="1">
      <alignment horizontal="distributed" vertical="center"/>
    </xf>
    <xf numFmtId="176" fontId="8" fillId="0" borderId="7" xfId="18" applyNumberFormat="1" applyFont="1" applyFill="1" applyBorder="1" applyAlignment="1" applyProtection="1">
      <alignment horizontal="center" vertical="center"/>
    </xf>
    <xf numFmtId="176" fontId="8" fillId="0" borderId="0" xfId="18" applyNumberFormat="1" applyFont="1" applyFill="1" applyBorder="1" applyAlignment="1" applyProtection="1">
      <alignment horizontal="center" vertical="center"/>
    </xf>
    <xf numFmtId="176" fontId="8" fillId="0" borderId="8" xfId="18" applyNumberFormat="1" applyFont="1" applyFill="1" applyBorder="1" applyAlignment="1" applyProtection="1">
      <alignment horizontal="center" vertical="center"/>
    </xf>
    <xf numFmtId="176" fontId="8" fillId="0" borderId="15" xfId="18" applyNumberFormat="1" applyFont="1" applyFill="1" applyBorder="1" applyAlignment="1" applyProtection="1">
      <alignment horizontal="left" vertical="center"/>
    </xf>
    <xf numFmtId="176" fontId="8" fillId="0" borderId="24" xfId="18" applyNumberFormat="1" applyFont="1" applyFill="1" applyBorder="1" applyAlignment="1" applyProtection="1">
      <alignment horizontal="left" vertical="center"/>
    </xf>
    <xf numFmtId="176" fontId="8" fillId="0" borderId="17" xfId="18" applyNumberFormat="1" applyFont="1" applyFill="1" applyBorder="1" applyAlignment="1" applyProtection="1">
      <alignment horizontal="left" vertical="center"/>
    </xf>
    <xf numFmtId="176" fontId="8" fillId="0" borderId="7" xfId="18" applyNumberFormat="1" applyFont="1" applyFill="1" applyBorder="1" applyAlignment="1" applyProtection="1">
      <alignment horizontal="distributed" vertical="center"/>
    </xf>
    <xf numFmtId="176" fontId="8" fillId="0" borderId="0" xfId="18" applyNumberFormat="1" applyFont="1" applyFill="1" applyBorder="1" applyAlignment="1" applyProtection="1">
      <alignment horizontal="distributed" vertical="center"/>
    </xf>
    <xf numFmtId="176" fontId="8" fillId="0" borderId="8" xfId="18" applyNumberFormat="1" applyFont="1" applyFill="1" applyBorder="1" applyAlignment="1" applyProtection="1">
      <alignment horizontal="distributed" vertical="center"/>
    </xf>
    <xf numFmtId="176" fontId="8" fillId="0" borderId="7" xfId="18" applyNumberFormat="1" applyFont="1" applyFill="1" applyBorder="1" applyAlignment="1" applyProtection="1">
      <alignment horizontal="right" vertical="center"/>
      <protection locked="0"/>
    </xf>
    <xf numFmtId="176" fontId="8" fillId="0" borderId="0" xfId="18" applyNumberFormat="1" applyFont="1" applyFill="1" applyBorder="1" applyAlignment="1" applyProtection="1">
      <alignment horizontal="right" vertical="center"/>
      <protection locked="0"/>
    </xf>
    <xf numFmtId="176" fontId="8" fillId="0" borderId="8" xfId="18" applyNumberFormat="1" applyFont="1" applyFill="1" applyBorder="1" applyAlignment="1" applyProtection="1">
      <alignment horizontal="right" vertical="center"/>
      <protection locked="0"/>
    </xf>
    <xf numFmtId="176" fontId="15" fillId="0" borderId="111" xfId="18" applyNumberFormat="1" applyFont="1" applyFill="1" applyBorder="1" applyAlignment="1" applyProtection="1">
      <alignment horizontal="right" vertical="center"/>
    </xf>
    <xf numFmtId="176" fontId="15" fillId="0" borderId="125" xfId="18" applyNumberFormat="1" applyFont="1" applyFill="1" applyBorder="1" applyAlignment="1" applyProtection="1">
      <alignment horizontal="right" vertical="center"/>
    </xf>
    <xf numFmtId="176" fontId="15" fillId="0" borderId="114" xfId="18" applyNumberFormat="1" applyFont="1" applyFill="1" applyBorder="1" applyAlignment="1" applyProtection="1">
      <alignment horizontal="right" vertical="center"/>
    </xf>
    <xf numFmtId="176" fontId="15" fillId="0" borderId="111" xfId="18" applyNumberFormat="1" applyFont="1" applyFill="1" applyBorder="1" applyAlignment="1" applyProtection="1">
      <alignment horizontal="distributed" vertical="center"/>
    </xf>
    <xf numFmtId="176" fontId="15" fillId="0" borderId="125" xfId="18" applyNumberFormat="1" applyFont="1" applyFill="1" applyBorder="1" applyAlignment="1" applyProtection="1">
      <alignment horizontal="distributed" vertical="center"/>
    </xf>
    <xf numFmtId="176" fontId="15" fillId="0" borderId="114" xfId="18" applyNumberFormat="1" applyFont="1" applyFill="1" applyBorder="1" applyAlignment="1" applyProtection="1">
      <alignment horizontal="distributed" vertical="center"/>
    </xf>
    <xf numFmtId="176" fontId="15" fillId="0" borderId="132" xfId="18" applyNumberFormat="1" applyFont="1" applyFill="1" applyBorder="1" applyAlignment="1" applyProtection="1">
      <alignment horizontal="right" vertical="center"/>
    </xf>
    <xf numFmtId="176" fontId="15" fillId="0" borderId="133" xfId="18" applyNumberFormat="1" applyFont="1" applyFill="1" applyBorder="1" applyAlignment="1" applyProtection="1">
      <alignment horizontal="right" vertical="center"/>
    </xf>
    <xf numFmtId="176" fontId="15" fillId="0" borderId="127" xfId="18" applyNumberFormat="1" applyFont="1" applyFill="1" applyBorder="1" applyAlignment="1" applyProtection="1">
      <alignment horizontal="right" vertical="center"/>
    </xf>
    <xf numFmtId="176" fontId="15" fillId="0" borderId="128" xfId="18" applyNumberFormat="1" applyFont="1" applyFill="1" applyBorder="1" applyAlignment="1" applyProtection="1">
      <alignment horizontal="right" vertical="center"/>
    </xf>
    <xf numFmtId="176" fontId="8" fillId="0" borderId="7" xfId="18" applyNumberFormat="1" applyFont="1" applyFill="1" applyBorder="1" applyAlignment="1" applyProtection="1">
      <alignment horizontal="right" vertical="center"/>
    </xf>
    <xf numFmtId="176" fontId="8" fillId="0" borderId="0" xfId="18" applyNumberFormat="1" applyFont="1" applyFill="1" applyBorder="1" applyAlignment="1" applyProtection="1">
      <alignment horizontal="right" vertical="center"/>
    </xf>
    <xf numFmtId="176" fontId="8" fillId="0" borderId="8" xfId="18" applyNumberFormat="1" applyFont="1" applyFill="1" applyBorder="1" applyAlignment="1" applyProtection="1">
      <alignment horizontal="right" vertical="center"/>
    </xf>
    <xf numFmtId="176" fontId="8" fillId="0" borderId="134" xfId="18" applyNumberFormat="1" applyFont="1" applyFill="1" applyBorder="1" applyAlignment="1" applyProtection="1">
      <alignment horizontal="right" vertical="center"/>
      <protection locked="0"/>
    </xf>
    <xf numFmtId="176" fontId="8" fillId="0" borderId="135" xfId="18" applyNumberFormat="1" applyFont="1" applyFill="1" applyBorder="1" applyAlignment="1" applyProtection="1">
      <alignment horizontal="right" vertical="center"/>
    </xf>
    <xf numFmtId="176" fontId="8" fillId="0" borderId="134" xfId="18" applyNumberFormat="1" applyFont="1" applyFill="1" applyBorder="1" applyAlignment="1" applyProtection="1">
      <alignment horizontal="right" vertical="center"/>
    </xf>
    <xf numFmtId="176" fontId="8" fillId="0" borderId="7" xfId="16" applyNumberFormat="1" applyFont="1" applyFill="1" applyBorder="1" applyAlignment="1" applyProtection="1">
      <alignment horizontal="right" vertical="center"/>
      <protection locked="0"/>
    </xf>
    <xf numFmtId="176" fontId="8" fillId="0" borderId="0" xfId="16" applyNumberFormat="1" applyFont="1" applyFill="1" applyBorder="1" applyAlignment="1" applyProtection="1">
      <alignment horizontal="right" vertical="center"/>
      <protection locked="0"/>
    </xf>
    <xf numFmtId="176" fontId="8" fillId="0" borderId="8" xfId="16" applyNumberFormat="1" applyFont="1" applyFill="1" applyBorder="1" applyAlignment="1" applyProtection="1">
      <alignment horizontal="right" vertical="center"/>
      <protection locked="0"/>
    </xf>
    <xf numFmtId="176" fontId="8" fillId="0" borderId="134" xfId="16" applyNumberFormat="1" applyFont="1" applyFill="1" applyBorder="1" applyAlignment="1" applyProtection="1">
      <alignment horizontal="right" vertical="center"/>
      <protection locked="0"/>
    </xf>
    <xf numFmtId="176" fontId="16" fillId="0" borderId="7" xfId="18" applyNumberFormat="1" applyFont="1" applyFill="1" applyBorder="1" applyAlignment="1" applyProtection="1">
      <alignment horizontal="distributed" vertical="center" shrinkToFit="1"/>
    </xf>
    <xf numFmtId="176" fontId="16" fillId="0" borderId="0" xfId="18" applyNumberFormat="1" applyFont="1" applyFill="1" applyBorder="1" applyAlignment="1" applyProtection="1">
      <alignment horizontal="distributed" vertical="center" shrinkToFit="1"/>
    </xf>
    <xf numFmtId="176" fontId="16" fillId="0" borderId="8" xfId="18" applyNumberFormat="1" applyFont="1" applyFill="1" applyBorder="1" applyAlignment="1" applyProtection="1">
      <alignment horizontal="distributed" vertical="center" shrinkToFit="1"/>
    </xf>
    <xf numFmtId="176" fontId="8" fillId="0" borderId="136" xfId="18" applyNumberFormat="1" applyFont="1" applyFill="1" applyBorder="1" applyAlignment="1" applyProtection="1">
      <alignment horizontal="distributed" vertical="center"/>
    </xf>
    <xf numFmtId="176" fontId="8" fillId="0" borderId="137" xfId="18" applyNumberFormat="1" applyFont="1" applyFill="1" applyBorder="1" applyAlignment="1" applyProtection="1">
      <alignment horizontal="distributed" vertical="center"/>
    </xf>
    <xf numFmtId="176" fontId="8" fillId="0" borderId="138" xfId="18" applyNumberFormat="1" applyFont="1" applyFill="1" applyBorder="1" applyAlignment="1" applyProtection="1">
      <alignment horizontal="distributed" vertical="center"/>
    </xf>
    <xf numFmtId="176" fontId="8" fillId="0" borderId="140" xfId="18" applyNumberFormat="1" applyFont="1" applyFill="1" applyBorder="1" applyAlignment="1" applyProtection="1">
      <alignment horizontal="distributed" vertical="center"/>
    </xf>
    <xf numFmtId="176" fontId="15" fillId="0" borderId="111" xfId="19" applyNumberFormat="1" applyFont="1" applyFill="1" applyBorder="1" applyAlignment="1" applyProtection="1">
      <alignment horizontal="right" vertical="center"/>
    </xf>
    <xf numFmtId="176" fontId="15" fillId="0" borderId="125" xfId="19" applyNumberFormat="1" applyFont="1" applyFill="1" applyBorder="1" applyAlignment="1" applyProtection="1">
      <alignment horizontal="right" vertical="center"/>
    </xf>
    <xf numFmtId="176" fontId="15" fillId="0" borderId="114" xfId="19" applyNumberFormat="1" applyFont="1" applyFill="1" applyBorder="1" applyAlignment="1" applyProtection="1">
      <alignment horizontal="right" vertical="center"/>
    </xf>
    <xf numFmtId="176" fontId="15" fillId="0" borderId="132" xfId="19" applyNumberFormat="1" applyFont="1" applyFill="1" applyBorder="1" applyAlignment="1" applyProtection="1">
      <alignment horizontal="right" vertical="center"/>
    </xf>
    <xf numFmtId="176" fontId="15" fillId="0" borderId="133" xfId="19" applyNumberFormat="1" applyFont="1" applyFill="1" applyBorder="1" applyAlignment="1" applyProtection="1">
      <alignment horizontal="right" vertical="center"/>
    </xf>
    <xf numFmtId="176" fontId="15" fillId="0" borderId="127" xfId="19" applyNumberFormat="1" applyFont="1" applyFill="1" applyBorder="1" applyAlignment="1" applyProtection="1">
      <alignment horizontal="right" vertical="center"/>
    </xf>
    <xf numFmtId="176" fontId="15" fillId="0" borderId="128" xfId="19" applyNumberFormat="1" applyFont="1" applyFill="1" applyBorder="1" applyAlignment="1" applyProtection="1">
      <alignment horizontal="right" vertical="center"/>
    </xf>
    <xf numFmtId="176" fontId="8" fillId="0" borderId="136" xfId="18" applyNumberFormat="1" applyFont="1" applyFill="1" applyBorder="1" applyAlignment="1" applyProtection="1">
      <alignment horizontal="right" vertical="center"/>
      <protection locked="0"/>
    </xf>
    <xf numFmtId="176" fontId="8" fillId="0" borderId="137" xfId="18" applyNumberFormat="1" applyFont="1" applyFill="1" applyBorder="1" applyAlignment="1" applyProtection="1">
      <alignment horizontal="right" vertical="center"/>
      <protection locked="0"/>
    </xf>
    <xf numFmtId="176" fontId="8" fillId="0" borderId="138" xfId="18" applyNumberFormat="1" applyFont="1" applyFill="1" applyBorder="1" applyAlignment="1" applyProtection="1">
      <alignment horizontal="right" vertical="center"/>
      <protection locked="0"/>
    </xf>
    <xf numFmtId="176" fontId="8" fillId="0" borderId="143" xfId="18" applyNumberFormat="1" applyFont="1" applyFill="1" applyBorder="1" applyAlignment="1" applyProtection="1">
      <alignment horizontal="right" vertical="center"/>
      <protection locked="0"/>
    </xf>
    <xf numFmtId="176" fontId="8" fillId="0" borderId="144" xfId="18" applyNumberFormat="1" applyFont="1" applyFill="1" applyBorder="1" applyAlignment="1" applyProtection="1">
      <alignment horizontal="right" vertical="center"/>
    </xf>
    <xf numFmtId="176" fontId="8" fillId="0" borderId="137" xfId="18" applyNumberFormat="1" applyFont="1" applyFill="1" applyBorder="1" applyAlignment="1" applyProtection="1">
      <alignment horizontal="right" vertical="center"/>
    </xf>
    <xf numFmtId="176" fontId="8" fillId="0" borderId="143" xfId="18" applyNumberFormat="1" applyFont="1" applyFill="1" applyBorder="1" applyAlignment="1" applyProtection="1">
      <alignment horizontal="right" vertical="center"/>
    </xf>
    <xf numFmtId="176" fontId="8" fillId="0" borderId="136" xfId="16" applyNumberFormat="1" applyFont="1" applyFill="1" applyBorder="1" applyAlignment="1" applyProtection="1">
      <alignment horizontal="right" vertical="center"/>
      <protection locked="0"/>
    </xf>
    <xf numFmtId="176" fontId="8" fillId="0" borderId="137" xfId="16" applyNumberFormat="1" applyFont="1" applyFill="1" applyBorder="1" applyAlignment="1" applyProtection="1">
      <alignment horizontal="right" vertical="center"/>
      <protection locked="0"/>
    </xf>
    <xf numFmtId="176" fontId="8" fillId="0" borderId="138" xfId="16" applyNumberFormat="1" applyFont="1" applyFill="1" applyBorder="1" applyAlignment="1" applyProtection="1">
      <alignment horizontal="right" vertical="center"/>
      <protection locked="0"/>
    </xf>
    <xf numFmtId="176" fontId="8" fillId="0" borderId="136" xfId="18" applyNumberFormat="1" applyFont="1" applyFill="1" applyBorder="1" applyAlignment="1" applyProtection="1">
      <alignment horizontal="right" vertical="center"/>
    </xf>
    <xf numFmtId="176" fontId="8" fillId="0" borderId="138" xfId="18" applyNumberFormat="1" applyFont="1" applyFill="1" applyBorder="1" applyAlignment="1" applyProtection="1">
      <alignment horizontal="right" vertical="center"/>
    </xf>
    <xf numFmtId="176" fontId="8" fillId="0" borderId="147" xfId="18" applyNumberFormat="1" applyFont="1" applyFill="1" applyBorder="1" applyAlignment="1" applyProtection="1">
      <alignment horizontal="center" vertical="center"/>
    </xf>
    <xf numFmtId="176" fontId="8" fillId="0" borderId="145" xfId="18" applyNumberFormat="1" applyFont="1" applyFill="1" applyBorder="1" applyAlignment="1" applyProtection="1">
      <alignment horizontal="right" vertical="center"/>
    </xf>
    <xf numFmtId="176" fontId="8" fillId="0" borderId="141" xfId="18" applyNumberFormat="1" applyFont="1" applyFill="1" applyBorder="1" applyAlignment="1" applyProtection="1">
      <alignment horizontal="right" vertical="center"/>
    </xf>
    <xf numFmtId="176" fontId="8" fillId="0" borderId="146" xfId="18" applyNumberFormat="1" applyFont="1" applyFill="1" applyBorder="1" applyAlignment="1" applyProtection="1">
      <alignment horizontal="right" vertical="center"/>
    </xf>
    <xf numFmtId="176" fontId="8" fillId="0" borderId="15" xfId="18" applyNumberFormat="1" applyFont="1" applyFill="1" applyBorder="1" applyAlignment="1" applyProtection="1">
      <alignment horizontal="distributed" vertical="center"/>
    </xf>
    <xf numFmtId="176" fontId="8" fillId="0" borderId="24" xfId="18" applyNumberFormat="1" applyFont="1" applyFill="1" applyBorder="1" applyAlignment="1" applyProtection="1">
      <alignment horizontal="distributed" vertical="center"/>
    </xf>
    <xf numFmtId="176" fontId="8" fillId="0" borderId="17" xfId="18" applyNumberFormat="1" applyFont="1" applyFill="1" applyBorder="1" applyAlignment="1" applyProtection="1">
      <alignment horizontal="distributed" vertical="center"/>
    </xf>
    <xf numFmtId="176" fontId="8" fillId="0" borderId="15" xfId="18" applyNumberFormat="1" applyFont="1" applyFill="1" applyBorder="1" applyAlignment="1" applyProtection="1">
      <alignment horizontal="right" vertical="center"/>
      <protection locked="0"/>
    </xf>
    <xf numFmtId="176" fontId="8" fillId="0" borderId="24" xfId="18" applyNumberFormat="1" applyFont="1" applyFill="1" applyBorder="1" applyAlignment="1" applyProtection="1">
      <alignment horizontal="right" vertical="center"/>
      <protection locked="0"/>
    </xf>
    <xf numFmtId="176" fontId="8" fillId="0" borderId="17" xfId="18" applyNumberFormat="1" applyFont="1" applyFill="1" applyBorder="1" applyAlignment="1" applyProtection="1">
      <alignment horizontal="right" vertical="center"/>
      <protection locked="0"/>
    </xf>
    <xf numFmtId="176" fontId="16" fillId="0" borderId="111" xfId="18" applyNumberFormat="1" applyFont="1" applyFill="1" applyBorder="1" applyAlignment="1" applyProtection="1">
      <alignment horizontal="right" vertical="center"/>
    </xf>
    <xf numFmtId="176" fontId="16" fillId="0" borderId="125" xfId="18" applyNumberFormat="1" applyFont="1" applyFill="1" applyBorder="1" applyAlignment="1" applyProtection="1">
      <alignment horizontal="right" vertical="center"/>
    </xf>
    <xf numFmtId="176" fontId="16" fillId="0" borderId="114" xfId="18" applyNumberFormat="1" applyFont="1" applyFill="1" applyBorder="1" applyAlignment="1" applyProtection="1">
      <alignment horizontal="right" vertical="center"/>
    </xf>
    <xf numFmtId="176" fontId="16" fillId="0" borderId="15" xfId="18" applyNumberFormat="1" applyFont="1" applyFill="1" applyBorder="1" applyAlignment="1" applyProtection="1">
      <alignment horizontal="left" vertical="center"/>
    </xf>
    <xf numFmtId="176" fontId="16" fillId="0" borderId="24" xfId="18" applyNumberFormat="1" applyFont="1" applyFill="1" applyBorder="1" applyAlignment="1" applyProtection="1">
      <alignment horizontal="left" vertical="center"/>
    </xf>
    <xf numFmtId="176" fontId="16" fillId="0" borderId="17" xfId="18" applyNumberFormat="1" applyFont="1" applyFill="1" applyBorder="1" applyAlignment="1" applyProtection="1">
      <alignment horizontal="left" vertical="center"/>
    </xf>
    <xf numFmtId="176" fontId="8" fillId="3" borderId="131" xfId="18" applyNumberFormat="1" applyFont="1" applyFill="1" applyBorder="1" applyAlignment="1" applyProtection="1">
      <alignment horizontal="center" vertical="center"/>
    </xf>
    <xf numFmtId="176" fontId="8" fillId="3" borderId="130" xfId="18" applyNumberFormat="1" applyFont="1" applyFill="1" applyBorder="1" applyAlignment="1" applyProtection="1">
      <alignment horizontal="center" vertical="center"/>
    </xf>
    <xf numFmtId="176" fontId="15" fillId="0" borderId="111" xfId="18" applyNumberFormat="1" applyFont="1" applyFill="1" applyBorder="1" applyAlignment="1" applyProtection="1">
      <alignment vertical="center" shrinkToFit="1"/>
    </xf>
    <xf numFmtId="176" fontId="15" fillId="0" borderId="114" xfId="18" applyNumberFormat="1" applyFont="1" applyFill="1" applyBorder="1" applyAlignment="1" applyProtection="1">
      <alignment vertical="center" shrinkToFit="1"/>
    </xf>
    <xf numFmtId="176" fontId="15" fillId="0" borderId="150" xfId="18" applyNumberFormat="1" applyFont="1" applyFill="1" applyBorder="1" applyAlignment="1" applyProtection="1">
      <alignment vertical="center" shrinkToFit="1"/>
    </xf>
    <xf numFmtId="176" fontId="8" fillId="3" borderId="149" xfId="18" applyNumberFormat="1" applyFont="1" applyFill="1" applyBorder="1" applyAlignment="1" applyProtection="1">
      <alignment horizontal="center" vertical="center"/>
    </xf>
    <xf numFmtId="176" fontId="8" fillId="3" borderId="148" xfId="18" applyNumberFormat="1" applyFont="1" applyFill="1" applyBorder="1" applyAlignment="1" applyProtection="1">
      <alignment horizontal="center" vertical="center"/>
    </xf>
    <xf numFmtId="176" fontId="15" fillId="0" borderId="111" xfId="18" applyNumberFormat="1" applyFont="1" applyFill="1" applyBorder="1" applyAlignment="1" applyProtection="1">
      <alignment vertical="center"/>
    </xf>
    <xf numFmtId="176" fontId="15" fillId="0" borderId="114" xfId="18" applyNumberFormat="1" applyFont="1" applyFill="1" applyBorder="1" applyAlignment="1" applyProtection="1">
      <alignment vertical="center"/>
    </xf>
    <xf numFmtId="176" fontId="15" fillId="0" borderId="132" xfId="18" applyNumberFormat="1" applyFont="1" applyFill="1" applyBorder="1" applyAlignment="1" applyProtection="1">
      <alignment vertical="center"/>
    </xf>
    <xf numFmtId="176" fontId="15" fillId="0" borderId="133" xfId="18" applyNumberFormat="1" applyFont="1" applyFill="1" applyBorder="1" applyAlignment="1" applyProtection="1">
      <alignment vertical="center"/>
    </xf>
    <xf numFmtId="176" fontId="15" fillId="0" borderId="128" xfId="18" applyNumberFormat="1" applyFont="1" applyFill="1" applyBorder="1" applyAlignment="1" applyProtection="1">
      <alignment vertical="center"/>
    </xf>
    <xf numFmtId="176" fontId="8" fillId="0" borderId="7" xfId="18" applyNumberFormat="1" applyFont="1" applyFill="1" applyBorder="1" applyAlignment="1" applyProtection="1">
      <alignment vertical="center"/>
      <protection locked="0"/>
    </xf>
    <xf numFmtId="176" fontId="8" fillId="0" borderId="8" xfId="18" applyNumberFormat="1" applyFont="1" applyFill="1" applyBorder="1" applyAlignment="1" applyProtection="1">
      <alignment vertical="center"/>
      <protection locked="0"/>
    </xf>
    <xf numFmtId="176" fontId="15" fillId="0" borderId="151" xfId="18" applyNumberFormat="1" applyFont="1" applyFill="1" applyBorder="1" applyAlignment="1" applyProtection="1">
      <alignment vertical="center" shrinkToFit="1"/>
    </xf>
    <xf numFmtId="176" fontId="15" fillId="0" borderId="125" xfId="18" applyNumberFormat="1" applyFont="1" applyFill="1" applyBorder="1" applyAlignment="1" applyProtection="1">
      <alignment vertical="center" shrinkToFit="1"/>
    </xf>
    <xf numFmtId="176" fontId="15" fillId="0" borderId="151" xfId="18" applyNumberFormat="1" applyFont="1" applyFill="1" applyBorder="1" applyAlignment="1" applyProtection="1">
      <alignment vertical="center"/>
    </xf>
    <xf numFmtId="176" fontId="8" fillId="0" borderId="7" xfId="18" applyNumberFormat="1" applyFont="1" applyFill="1" applyBorder="1" applyAlignment="1" applyProtection="1">
      <alignment vertical="center"/>
    </xf>
    <xf numFmtId="176" fontId="8" fillId="0" borderId="8" xfId="18" applyNumberFormat="1" applyFont="1" applyFill="1" applyBorder="1" applyAlignment="1" applyProtection="1">
      <alignment vertical="center"/>
    </xf>
    <xf numFmtId="176" fontId="8" fillId="0" borderId="134" xfId="18" applyNumberFormat="1" applyFont="1" applyFill="1" applyBorder="1" applyAlignment="1" applyProtection="1">
      <alignment vertical="center"/>
      <protection locked="0"/>
    </xf>
    <xf numFmtId="176" fontId="8" fillId="0" borderId="135" xfId="18" applyNumberFormat="1" applyFont="1" applyFill="1" applyBorder="1" applyAlignment="1" applyProtection="1">
      <alignment vertical="center"/>
      <protection locked="0"/>
    </xf>
    <xf numFmtId="176" fontId="8" fillId="0" borderId="59" xfId="18" applyNumberFormat="1" applyFont="1" applyFill="1" applyBorder="1" applyAlignment="1" applyProtection="1">
      <alignment vertical="center"/>
    </xf>
    <xf numFmtId="176" fontId="8" fillId="0" borderId="152" xfId="18" applyNumberFormat="1" applyFont="1" applyFill="1" applyBorder="1" applyAlignment="1" applyProtection="1">
      <alignment vertical="center"/>
      <protection locked="0"/>
    </xf>
    <xf numFmtId="176" fontId="8" fillId="0" borderId="152" xfId="18" applyNumberFormat="1" applyFont="1" applyFill="1" applyBorder="1" applyAlignment="1" applyProtection="1">
      <alignment vertical="center"/>
    </xf>
    <xf numFmtId="176" fontId="16" fillId="0" borderId="7" xfId="18" applyNumberFormat="1" applyFont="1" applyFill="1" applyBorder="1" applyAlignment="1" applyProtection="1">
      <alignment horizontal="distributed" vertical="center"/>
    </xf>
    <xf numFmtId="176" fontId="16" fillId="0" borderId="0" xfId="18" applyNumberFormat="1" applyFont="1" applyFill="1" applyBorder="1" applyAlignment="1" applyProtection="1">
      <alignment horizontal="distributed" vertical="center"/>
    </xf>
    <xf numFmtId="176" fontId="16" fillId="0" borderId="8" xfId="18" applyNumberFormat="1" applyFont="1" applyFill="1" applyBorder="1" applyAlignment="1" applyProtection="1">
      <alignment horizontal="distributed" vertical="center"/>
    </xf>
    <xf numFmtId="176" fontId="8" fillId="0" borderId="59" xfId="18" applyNumberFormat="1" applyFont="1" applyFill="1" applyBorder="1" applyAlignment="1" applyProtection="1">
      <alignment vertical="center"/>
      <protection locked="0"/>
    </xf>
    <xf numFmtId="176" fontId="8" fillId="0" borderId="0" xfId="18" applyNumberFormat="1" applyFont="1" applyFill="1" applyBorder="1" applyAlignment="1" applyProtection="1">
      <alignment vertical="center"/>
      <protection locked="0"/>
    </xf>
    <xf numFmtId="176" fontId="28" fillId="0" borderId="7" xfId="18" applyNumberFormat="1" applyFont="1" applyFill="1" applyBorder="1" applyAlignment="1" applyProtection="1">
      <alignment horizontal="distributed" vertical="center"/>
    </xf>
    <xf numFmtId="176" fontId="28" fillId="0" borderId="0" xfId="18" applyNumberFormat="1" applyFont="1" applyFill="1" applyBorder="1" applyAlignment="1" applyProtection="1">
      <alignment horizontal="distributed" vertical="center"/>
    </xf>
    <xf numFmtId="176" fontId="28" fillId="0" borderId="8" xfId="18" applyNumberFormat="1" applyFont="1" applyFill="1" applyBorder="1" applyAlignment="1" applyProtection="1">
      <alignment horizontal="distributed" vertical="center"/>
    </xf>
    <xf numFmtId="176" fontId="28" fillId="0" borderId="15" xfId="18" applyNumberFormat="1" applyFont="1" applyFill="1" applyBorder="1" applyAlignment="1" applyProtection="1">
      <alignment horizontal="distributed" vertical="center"/>
    </xf>
    <xf numFmtId="176" fontId="28" fillId="0" borderId="24" xfId="18" applyNumberFormat="1" applyFont="1" applyFill="1" applyBorder="1" applyAlignment="1" applyProtection="1">
      <alignment horizontal="distributed" vertical="center"/>
    </xf>
    <xf numFmtId="176" fontId="28" fillId="0" borderId="17" xfId="18" applyNumberFormat="1" applyFont="1" applyFill="1" applyBorder="1" applyAlignment="1" applyProtection="1">
      <alignment horizontal="distributed" vertical="center"/>
    </xf>
    <xf numFmtId="176" fontId="8" fillId="0" borderId="15" xfId="18" applyNumberFormat="1" applyFont="1" applyFill="1" applyBorder="1" applyAlignment="1" applyProtection="1">
      <alignment vertical="center"/>
      <protection locked="0"/>
    </xf>
    <xf numFmtId="176" fontId="8" fillId="0" borderId="17" xfId="18" applyNumberFormat="1" applyFont="1" applyFill="1" applyBorder="1" applyAlignment="1" applyProtection="1">
      <alignment vertical="center"/>
      <protection locked="0"/>
    </xf>
    <xf numFmtId="176" fontId="8" fillId="0" borderId="155" xfId="18" applyNumberFormat="1" applyFont="1" applyFill="1" applyBorder="1" applyAlignment="1" applyProtection="1">
      <alignment vertical="center"/>
      <protection locked="0"/>
    </xf>
    <xf numFmtId="176" fontId="8" fillId="0" borderId="156" xfId="18" applyNumberFormat="1" applyFont="1" applyFill="1" applyBorder="1" applyAlignment="1" applyProtection="1">
      <alignment vertical="center"/>
      <protection locked="0"/>
    </xf>
    <xf numFmtId="176" fontId="8" fillId="0" borderId="157" xfId="18" applyNumberFormat="1" applyFont="1" applyFill="1" applyBorder="1" applyAlignment="1" applyProtection="1">
      <alignment vertical="center"/>
      <protection locked="0"/>
    </xf>
    <xf numFmtId="176" fontId="8" fillId="3" borderId="111" xfId="18" applyNumberFormat="1" applyFont="1" applyFill="1" applyBorder="1" applyAlignment="1" applyProtection="1">
      <alignment horizontal="center" vertical="center"/>
    </xf>
    <xf numFmtId="176" fontId="8" fillId="3" borderId="125" xfId="18" applyNumberFormat="1" applyFont="1" applyFill="1" applyBorder="1" applyAlignment="1" applyProtection="1">
      <alignment horizontal="center" vertical="center"/>
    </xf>
    <xf numFmtId="176" fontId="8" fillId="3" borderId="114" xfId="18" applyNumberFormat="1" applyFont="1" applyFill="1" applyBorder="1" applyAlignment="1" applyProtection="1">
      <alignment horizontal="center" vertical="center"/>
    </xf>
    <xf numFmtId="176" fontId="8" fillId="3" borderId="7" xfId="18" applyNumberFormat="1" applyFont="1" applyFill="1" applyBorder="1" applyAlignment="1" applyProtection="1">
      <alignment horizontal="center" vertical="center"/>
    </xf>
    <xf numFmtId="176" fontId="8" fillId="3" borderId="0" xfId="18" applyNumberFormat="1" applyFont="1" applyFill="1" applyBorder="1" applyAlignment="1" applyProtection="1">
      <alignment horizontal="center" vertical="center"/>
    </xf>
    <xf numFmtId="176" fontId="8" fillId="3" borderId="8" xfId="18" applyNumberFormat="1" applyFont="1" applyFill="1" applyBorder="1" applyAlignment="1" applyProtection="1">
      <alignment horizontal="center" vertical="center"/>
    </xf>
    <xf numFmtId="176" fontId="8" fillId="3" borderId="15" xfId="18" applyNumberFormat="1" applyFont="1" applyFill="1" applyBorder="1" applyAlignment="1" applyProtection="1">
      <alignment horizontal="center" vertical="center"/>
    </xf>
    <xf numFmtId="176" fontId="8" fillId="3" borderId="24" xfId="18" applyNumberFormat="1" applyFont="1" applyFill="1" applyBorder="1" applyAlignment="1" applyProtection="1">
      <alignment horizontal="center" vertical="center"/>
    </xf>
    <xf numFmtId="176" fontId="8" fillId="3" borderId="17" xfId="18" applyNumberFormat="1" applyFont="1" applyFill="1" applyBorder="1" applyAlignment="1" applyProtection="1">
      <alignment horizontal="center" vertical="center"/>
    </xf>
    <xf numFmtId="176" fontId="8" fillId="0" borderId="111" xfId="18" applyNumberFormat="1" applyFont="1" applyFill="1" applyBorder="1" applyAlignment="1">
      <alignment horizontal="center" vertical="center" wrapText="1"/>
    </xf>
    <xf numFmtId="176" fontId="8" fillId="0" borderId="125" xfId="18" applyNumberFormat="1" applyFont="1" applyFill="1" applyBorder="1" applyAlignment="1">
      <alignment horizontal="center" vertical="center"/>
    </xf>
    <xf numFmtId="176" fontId="8" fillId="0" borderId="114" xfId="18" applyNumberFormat="1" applyFont="1" applyFill="1" applyBorder="1" applyAlignment="1">
      <alignment horizontal="center" vertical="center"/>
    </xf>
    <xf numFmtId="176" fontId="8" fillId="0" borderId="7" xfId="18" applyNumberFormat="1" applyFont="1" applyFill="1" applyBorder="1" applyAlignment="1">
      <alignment horizontal="center" vertical="center"/>
    </xf>
    <xf numFmtId="176" fontId="8" fillId="0" borderId="0" xfId="18" applyNumberFormat="1" applyFont="1" applyFill="1" applyBorder="1" applyAlignment="1">
      <alignment horizontal="center" vertical="center"/>
    </xf>
    <xf numFmtId="176" fontId="8" fillId="0" borderId="8" xfId="18" applyNumberFormat="1" applyFont="1" applyFill="1" applyBorder="1" applyAlignment="1">
      <alignment horizontal="center" vertical="center"/>
    </xf>
    <xf numFmtId="176" fontId="8" fillId="0" borderId="15" xfId="18" applyNumberFormat="1" applyFont="1" applyFill="1" applyBorder="1" applyAlignment="1">
      <alignment horizontal="center" vertical="center"/>
    </xf>
    <xf numFmtId="176" fontId="8" fillId="0" borderId="24" xfId="18" applyNumberFormat="1" applyFont="1" applyFill="1" applyBorder="1" applyAlignment="1">
      <alignment horizontal="center" vertical="center"/>
    </xf>
    <xf numFmtId="176" fontId="8" fillId="0" borderId="17" xfId="18" applyNumberFormat="1" applyFont="1" applyFill="1" applyBorder="1" applyAlignment="1">
      <alignment horizontal="center" vertical="center"/>
    </xf>
    <xf numFmtId="176" fontId="8" fillId="0" borderId="111" xfId="18" applyNumberFormat="1" applyFont="1" applyFill="1" applyBorder="1" applyAlignment="1" applyProtection="1">
      <alignment horizontal="center" vertical="center"/>
    </xf>
    <xf numFmtId="176" fontId="8" fillId="0" borderId="125" xfId="18" applyNumberFormat="1" applyFont="1" applyFill="1" applyBorder="1" applyAlignment="1" applyProtection="1">
      <alignment horizontal="center" vertical="center"/>
    </xf>
    <xf numFmtId="176" fontId="8" fillId="0" borderId="114" xfId="18" applyNumberFormat="1" applyFont="1" applyFill="1" applyBorder="1" applyAlignment="1" applyProtection="1">
      <alignment horizontal="center" vertical="center"/>
    </xf>
    <xf numFmtId="176" fontId="8" fillId="0" borderId="7" xfId="18" applyNumberFormat="1" applyFont="1" applyFill="1" applyBorder="1" applyAlignment="1" applyProtection="1">
      <alignment horizontal="center" vertical="top"/>
    </xf>
    <xf numFmtId="176" fontId="8" fillId="0" borderId="0" xfId="18" applyNumberFormat="1" applyFont="1" applyFill="1" applyBorder="1" applyAlignment="1" applyProtection="1">
      <alignment horizontal="center" vertical="top"/>
    </xf>
    <xf numFmtId="176" fontId="8" fillId="0" borderId="8" xfId="18" applyNumberFormat="1" applyFont="1" applyFill="1" applyBorder="1" applyAlignment="1" applyProtection="1">
      <alignment horizontal="center" vertical="top"/>
    </xf>
    <xf numFmtId="176" fontId="8" fillId="0" borderId="15" xfId="18" applyNumberFormat="1" applyFont="1" applyFill="1" applyBorder="1" applyAlignment="1" applyProtection="1">
      <alignment vertical="center"/>
    </xf>
    <xf numFmtId="176" fontId="8" fillId="0" borderId="17" xfId="18" applyNumberFormat="1" applyFont="1" applyFill="1" applyBorder="1" applyAlignment="1" applyProtection="1">
      <alignment vertical="center"/>
    </xf>
    <xf numFmtId="176" fontId="8" fillId="0" borderId="153" xfId="18" applyNumberFormat="1" applyFont="1" applyFill="1" applyBorder="1" applyAlignment="1" applyProtection="1">
      <alignment vertical="center"/>
    </xf>
    <xf numFmtId="176" fontId="8" fillId="0" borderId="154" xfId="18" applyNumberFormat="1" applyFont="1" applyFill="1" applyBorder="1" applyAlignment="1" applyProtection="1">
      <alignment vertical="center"/>
      <protection locked="0"/>
    </xf>
    <xf numFmtId="176" fontId="8" fillId="0" borderId="24" xfId="18" applyNumberFormat="1" applyFont="1" applyFill="1" applyBorder="1" applyAlignment="1" applyProtection="1">
      <alignment vertical="center"/>
      <protection locked="0"/>
    </xf>
    <xf numFmtId="176" fontId="8" fillId="0" borderId="15" xfId="16" applyNumberFormat="1" applyFont="1" applyFill="1" applyBorder="1" applyAlignment="1" applyProtection="1">
      <alignment horizontal="right" vertical="center"/>
      <protection locked="0"/>
    </xf>
    <xf numFmtId="176" fontId="8" fillId="0" borderId="24" xfId="16" applyNumberFormat="1" applyFont="1" applyFill="1" applyBorder="1" applyAlignment="1" applyProtection="1">
      <alignment horizontal="right" vertical="center"/>
      <protection locked="0"/>
    </xf>
    <xf numFmtId="176" fontId="8" fillId="0" borderId="17" xfId="16" applyNumberFormat="1" applyFont="1" applyFill="1" applyBorder="1" applyAlignment="1" applyProtection="1">
      <alignment horizontal="right" vertical="center"/>
      <protection locked="0"/>
    </xf>
    <xf numFmtId="176" fontId="8" fillId="0" borderId="15" xfId="18" applyNumberFormat="1" applyFont="1" applyFill="1" applyBorder="1" applyAlignment="1" applyProtection="1">
      <alignment horizontal="right" vertical="center"/>
    </xf>
    <xf numFmtId="176" fontId="8" fillId="0" borderId="24" xfId="18" applyNumberFormat="1" applyFont="1" applyFill="1" applyBorder="1" applyAlignment="1" applyProtection="1">
      <alignment horizontal="right" vertical="center"/>
    </xf>
    <xf numFmtId="176" fontId="8" fillId="0" borderId="17" xfId="18" applyNumberFormat="1" applyFont="1" applyFill="1" applyBorder="1" applyAlignment="1" applyProtection="1">
      <alignment horizontal="right" vertical="center"/>
    </xf>
  </cellXfs>
  <cellStyles count="20">
    <cellStyle name="20031の青" xfId="1"/>
    <cellStyle name="桁区切り 2" xfId="2"/>
    <cellStyle name="桁区切り 2 2" xfId="10"/>
    <cellStyle name="桁区切り 2 3" xfId="16"/>
    <cellStyle name="桁区切り 3" xfId="7"/>
    <cellStyle name="桁区切り 4" xfId="19"/>
    <cellStyle name="標準" xfId="0" builtinId="0"/>
    <cellStyle name="標準 2" xfId="4"/>
    <cellStyle name="標準 2 2" xfId="12"/>
    <cellStyle name="標準 3" xfId="17"/>
    <cellStyle name="標準_02H21学校数総括表(印刷用）" xfId="5"/>
    <cellStyle name="標準_02H23幼稚園総括表（印刷用）" xfId="6"/>
    <cellStyle name="標準_03H23小総括表（印刷用）" xfId="9"/>
    <cellStyle name="標準_04H23中総括表(印刷用）" xfId="11"/>
    <cellStyle name="標準_05H23高総括表(印刷用） Z 2" xfId="8"/>
    <cellStyle name="標準_06H23公・私立高小学科別生徒数（印刷用） Z" xfId="14"/>
    <cellStyle name="標準_09H21へき地教職員・理由欠　基本(印刷用）" xfId="18"/>
    <cellStyle name="標準_へき地学校数" xfId="15"/>
    <cellStyle name="標準_公・私立高小学科" xfId="13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calcChain" Target="calcChain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942975</xdr:colOff>
      <xdr:row>24</xdr:row>
      <xdr:rowOff>28575</xdr:rowOff>
    </xdr:from>
    <xdr:to>
      <xdr:col>3</xdr:col>
      <xdr:colOff>0</xdr:colOff>
      <xdr:row>26</xdr:row>
      <xdr:rowOff>38100</xdr:rowOff>
    </xdr:to>
    <xdr:sp macro="" textlink="">
      <xdr:nvSpPr>
        <xdr:cNvPr id="5058" name="AutoShape 2"/>
        <xdr:cNvSpPr>
          <a:spLocks/>
        </xdr:cNvSpPr>
      </xdr:nvSpPr>
      <xdr:spPr bwMode="auto">
        <a:xfrm>
          <a:off x="2552700" y="8286750"/>
          <a:ext cx="76200" cy="695325"/>
        </a:xfrm>
        <a:prstGeom prst="leftBrace">
          <a:avLst>
            <a:gd name="adj1" fmla="val 760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933450</xdr:colOff>
      <xdr:row>26</xdr:row>
      <xdr:rowOff>57150</xdr:rowOff>
    </xdr:from>
    <xdr:to>
      <xdr:col>2</xdr:col>
      <xdr:colOff>1009650</xdr:colOff>
      <xdr:row>27</xdr:row>
      <xdr:rowOff>323850</xdr:rowOff>
    </xdr:to>
    <xdr:sp macro="" textlink="">
      <xdr:nvSpPr>
        <xdr:cNvPr id="5059" name="AutoShape 3"/>
        <xdr:cNvSpPr>
          <a:spLocks/>
        </xdr:cNvSpPr>
      </xdr:nvSpPr>
      <xdr:spPr bwMode="auto">
        <a:xfrm>
          <a:off x="2543175" y="9001125"/>
          <a:ext cx="76200" cy="609600"/>
        </a:xfrm>
        <a:prstGeom prst="leftBrace">
          <a:avLst>
            <a:gd name="adj1" fmla="val 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942975</xdr:colOff>
      <xdr:row>42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5063" name="AutoShape 6"/>
        <xdr:cNvSpPr>
          <a:spLocks/>
        </xdr:cNvSpPr>
      </xdr:nvSpPr>
      <xdr:spPr bwMode="auto">
        <a:xfrm>
          <a:off x="2552700" y="14201775"/>
          <a:ext cx="76200" cy="1028700"/>
        </a:xfrm>
        <a:prstGeom prst="leftBrace">
          <a:avLst>
            <a:gd name="adj1" fmla="val 112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942975</xdr:colOff>
      <xdr:row>31</xdr:row>
      <xdr:rowOff>28575</xdr:rowOff>
    </xdr:from>
    <xdr:to>
      <xdr:col>3</xdr:col>
      <xdr:colOff>0</xdr:colOff>
      <xdr:row>33</xdr:row>
      <xdr:rowOff>38100</xdr:rowOff>
    </xdr:to>
    <xdr:sp macro="" textlink="">
      <xdr:nvSpPr>
        <xdr:cNvPr id="8" name="AutoShape 2"/>
        <xdr:cNvSpPr>
          <a:spLocks/>
        </xdr:cNvSpPr>
      </xdr:nvSpPr>
      <xdr:spPr bwMode="auto">
        <a:xfrm>
          <a:off x="2562225" y="8247289"/>
          <a:ext cx="77561" cy="689882"/>
        </a:xfrm>
        <a:prstGeom prst="leftBrace">
          <a:avLst>
            <a:gd name="adj1" fmla="val 760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933450</xdr:colOff>
      <xdr:row>33</xdr:row>
      <xdr:rowOff>57150</xdr:rowOff>
    </xdr:from>
    <xdr:to>
      <xdr:col>2</xdr:col>
      <xdr:colOff>1009650</xdr:colOff>
      <xdr:row>34</xdr:row>
      <xdr:rowOff>323850</xdr:rowOff>
    </xdr:to>
    <xdr:sp macro="" textlink="">
      <xdr:nvSpPr>
        <xdr:cNvPr id="9" name="AutoShape 3"/>
        <xdr:cNvSpPr>
          <a:spLocks/>
        </xdr:cNvSpPr>
      </xdr:nvSpPr>
      <xdr:spPr bwMode="auto">
        <a:xfrm>
          <a:off x="2552700" y="8956221"/>
          <a:ext cx="76200" cy="606879"/>
        </a:xfrm>
        <a:prstGeom prst="leftBrace">
          <a:avLst>
            <a:gd name="adj1" fmla="val 66667"/>
            <a:gd name="adj2" fmla="val 50000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938893</xdr:colOff>
      <xdr:row>36</xdr:row>
      <xdr:rowOff>27214</xdr:rowOff>
    </xdr:from>
    <xdr:to>
      <xdr:col>2</xdr:col>
      <xdr:colOff>1016454</xdr:colOff>
      <xdr:row>38</xdr:row>
      <xdr:rowOff>29936</xdr:rowOff>
    </xdr:to>
    <xdr:sp macro="" textlink="">
      <xdr:nvSpPr>
        <xdr:cNvPr id="10" name="AutoShape 1"/>
        <xdr:cNvSpPr>
          <a:spLocks/>
        </xdr:cNvSpPr>
      </xdr:nvSpPr>
      <xdr:spPr bwMode="auto">
        <a:xfrm>
          <a:off x="2558143" y="12559393"/>
          <a:ext cx="77561" cy="683079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9525</xdr:rowOff>
    </xdr:from>
    <xdr:to>
      <xdr:col>1</xdr:col>
      <xdr:colOff>0</xdr:colOff>
      <xdr:row>6</xdr:row>
      <xdr:rowOff>9525</xdr:rowOff>
    </xdr:to>
    <xdr:sp macro="" textlink="">
      <xdr:nvSpPr>
        <xdr:cNvPr id="2" name="Line 27"/>
        <xdr:cNvSpPr>
          <a:spLocks noChangeShapeType="1"/>
        </xdr:cNvSpPr>
      </xdr:nvSpPr>
      <xdr:spPr bwMode="auto">
        <a:xfrm>
          <a:off x="28575" y="1181100"/>
          <a:ext cx="100965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552450" y="112299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371475</xdr:colOff>
      <xdr:row>41</xdr:row>
      <xdr:rowOff>0</xdr:rowOff>
    </xdr:from>
    <xdr:to>
      <xdr:col>2</xdr:col>
      <xdr:colOff>0</xdr:colOff>
      <xdr:row>41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552450" y="13973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" name="Line 361"/>
        <xdr:cNvSpPr>
          <a:spLocks noChangeShapeType="1"/>
        </xdr:cNvSpPr>
      </xdr:nvSpPr>
      <xdr:spPr bwMode="auto">
        <a:xfrm>
          <a:off x="28575" y="609600"/>
          <a:ext cx="1257300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73</xdr:row>
      <xdr:rowOff>28575</xdr:rowOff>
    </xdr:from>
    <xdr:to>
      <xdr:col>3</xdr:col>
      <xdr:colOff>13607</xdr:colOff>
      <xdr:row>75</xdr:row>
      <xdr:rowOff>231321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9525" y="16449675"/>
          <a:ext cx="718457" cy="63137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231322</xdr:colOff>
      <xdr:row>4</xdr:row>
      <xdr:rowOff>13607</xdr:rowOff>
    </xdr:to>
    <xdr:sp macro="" textlink="">
      <xdr:nvSpPr>
        <xdr:cNvPr id="3" name="Line 161"/>
        <xdr:cNvSpPr>
          <a:spLocks noChangeShapeType="1"/>
        </xdr:cNvSpPr>
      </xdr:nvSpPr>
      <xdr:spPr bwMode="auto">
        <a:xfrm>
          <a:off x="28575" y="390525"/>
          <a:ext cx="678997" cy="6422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9524</xdr:colOff>
      <xdr:row>60</xdr:row>
      <xdr:rowOff>9525</xdr:rowOff>
    </xdr:from>
    <xdr:to>
      <xdr:col>3</xdr:col>
      <xdr:colOff>-1</xdr:colOff>
      <xdr:row>62</xdr:row>
      <xdr:rowOff>0</xdr:rowOff>
    </xdr:to>
    <xdr:sp macro="" textlink="">
      <xdr:nvSpPr>
        <xdr:cNvPr id="4" name="Line 163"/>
        <xdr:cNvSpPr>
          <a:spLocks noChangeShapeType="1"/>
        </xdr:cNvSpPr>
      </xdr:nvSpPr>
      <xdr:spPr bwMode="auto">
        <a:xfrm>
          <a:off x="9524" y="13439775"/>
          <a:ext cx="70485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20</xdr:row>
      <xdr:rowOff>28575</xdr:rowOff>
    </xdr:from>
    <xdr:to>
      <xdr:col>2</xdr:col>
      <xdr:colOff>231322</xdr:colOff>
      <xdr:row>23</xdr:row>
      <xdr:rowOff>13607</xdr:rowOff>
    </xdr:to>
    <xdr:sp macro="" textlink="">
      <xdr:nvSpPr>
        <xdr:cNvPr id="5" name="Line 161"/>
        <xdr:cNvSpPr>
          <a:spLocks noChangeShapeType="1"/>
        </xdr:cNvSpPr>
      </xdr:nvSpPr>
      <xdr:spPr bwMode="auto">
        <a:xfrm>
          <a:off x="28575" y="4552950"/>
          <a:ext cx="678997" cy="6422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39</xdr:row>
      <xdr:rowOff>28575</xdr:rowOff>
    </xdr:from>
    <xdr:to>
      <xdr:col>2</xdr:col>
      <xdr:colOff>231322</xdr:colOff>
      <xdr:row>42</xdr:row>
      <xdr:rowOff>13607</xdr:rowOff>
    </xdr:to>
    <xdr:sp macro="" textlink="">
      <xdr:nvSpPr>
        <xdr:cNvPr id="6" name="Line 161"/>
        <xdr:cNvSpPr>
          <a:spLocks noChangeShapeType="1"/>
        </xdr:cNvSpPr>
      </xdr:nvSpPr>
      <xdr:spPr bwMode="auto">
        <a:xfrm>
          <a:off x="28575" y="8715375"/>
          <a:ext cx="678997" cy="6422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73</xdr:row>
      <xdr:rowOff>28575</xdr:rowOff>
    </xdr:from>
    <xdr:to>
      <xdr:col>3</xdr:col>
      <xdr:colOff>13607</xdr:colOff>
      <xdr:row>75</xdr:row>
      <xdr:rowOff>231321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9525" y="16449675"/>
          <a:ext cx="718457" cy="63137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231322</xdr:colOff>
      <xdr:row>4</xdr:row>
      <xdr:rowOff>13607</xdr:rowOff>
    </xdr:to>
    <xdr:sp macro="" textlink="">
      <xdr:nvSpPr>
        <xdr:cNvPr id="8" name="Line 161"/>
        <xdr:cNvSpPr>
          <a:spLocks noChangeShapeType="1"/>
        </xdr:cNvSpPr>
      </xdr:nvSpPr>
      <xdr:spPr bwMode="auto">
        <a:xfrm>
          <a:off x="28575" y="390525"/>
          <a:ext cx="678997" cy="6422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9524</xdr:colOff>
      <xdr:row>60</xdr:row>
      <xdr:rowOff>9525</xdr:rowOff>
    </xdr:from>
    <xdr:to>
      <xdr:col>3</xdr:col>
      <xdr:colOff>-1</xdr:colOff>
      <xdr:row>62</xdr:row>
      <xdr:rowOff>0</xdr:rowOff>
    </xdr:to>
    <xdr:sp macro="" textlink="">
      <xdr:nvSpPr>
        <xdr:cNvPr id="9" name="Line 163"/>
        <xdr:cNvSpPr>
          <a:spLocks noChangeShapeType="1"/>
        </xdr:cNvSpPr>
      </xdr:nvSpPr>
      <xdr:spPr bwMode="auto">
        <a:xfrm>
          <a:off x="9524" y="13439775"/>
          <a:ext cx="70485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20</xdr:row>
      <xdr:rowOff>28575</xdr:rowOff>
    </xdr:from>
    <xdr:to>
      <xdr:col>2</xdr:col>
      <xdr:colOff>231322</xdr:colOff>
      <xdr:row>23</xdr:row>
      <xdr:rowOff>13607</xdr:rowOff>
    </xdr:to>
    <xdr:sp macro="" textlink="">
      <xdr:nvSpPr>
        <xdr:cNvPr id="10" name="Line 161"/>
        <xdr:cNvSpPr>
          <a:spLocks noChangeShapeType="1"/>
        </xdr:cNvSpPr>
      </xdr:nvSpPr>
      <xdr:spPr bwMode="auto">
        <a:xfrm>
          <a:off x="28575" y="4552950"/>
          <a:ext cx="678997" cy="6422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39</xdr:row>
      <xdr:rowOff>28575</xdr:rowOff>
    </xdr:from>
    <xdr:to>
      <xdr:col>2</xdr:col>
      <xdr:colOff>231322</xdr:colOff>
      <xdr:row>42</xdr:row>
      <xdr:rowOff>13607</xdr:rowOff>
    </xdr:to>
    <xdr:sp macro="" textlink="">
      <xdr:nvSpPr>
        <xdr:cNvPr id="11" name="Line 161"/>
        <xdr:cNvSpPr>
          <a:spLocks noChangeShapeType="1"/>
        </xdr:cNvSpPr>
      </xdr:nvSpPr>
      <xdr:spPr bwMode="auto">
        <a:xfrm>
          <a:off x="28575" y="8715375"/>
          <a:ext cx="678997" cy="6422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10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</Relationships>
</file>

<file path=xl/worksheets/_rels/sheet1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7"/>
  <sheetViews>
    <sheetView tabSelected="1" view="pageBreakPreview" zoomScaleNormal="70" zoomScaleSheetLayoutView="100" workbookViewId="0">
      <pane xSplit="4" ySplit="4" topLeftCell="E5" activePane="bottomRight" state="frozen"/>
      <selection activeCell="C29" sqref="C29"/>
      <selection pane="topRight" activeCell="C29" sqref="C29"/>
      <selection pane="bottomLeft" activeCell="C29" sqref="C29"/>
      <selection pane="bottomRight" sqref="A1:N1"/>
    </sheetView>
  </sheetViews>
  <sheetFormatPr defaultRowHeight="13.5" x14ac:dyDescent="0.15"/>
  <cols>
    <col min="1" max="1" width="11.796875" style="1" customWidth="1"/>
    <col min="2" max="2" width="5.09765625" style="1" customWidth="1"/>
    <col min="3" max="4" width="10.69921875" style="1" customWidth="1"/>
    <col min="5" max="5" width="8.69921875" style="1" customWidth="1"/>
    <col min="6" max="6" width="3.69921875" style="1" customWidth="1"/>
    <col min="7" max="7" width="11.69921875" style="1" customWidth="1"/>
    <col min="8" max="8" width="8.69921875" style="1" customWidth="1"/>
    <col min="9" max="9" width="3.69921875" style="1" customWidth="1"/>
    <col min="10" max="10" width="11.69921875" style="1" customWidth="1"/>
    <col min="11" max="11" width="5.69921875" style="1" customWidth="1"/>
    <col min="12" max="12" width="6.69921875" style="1" customWidth="1"/>
    <col min="13" max="14" width="11.69921875" style="1" customWidth="1"/>
    <col min="15" max="16384" width="8.796875" style="1"/>
  </cols>
  <sheetData>
    <row r="1" spans="1:14" ht="28.5" x14ac:dyDescent="0.15">
      <c r="A1" s="949" t="s">
        <v>15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</row>
    <row r="2" spans="1:14" ht="18.95" customHeight="1" x14ac:dyDescent="0.15">
      <c r="A2" s="450" t="s">
        <v>619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3.1" customHeight="1" x14ac:dyDescent="0.15">
      <c r="A3" s="951" t="s">
        <v>16</v>
      </c>
      <c r="B3" s="953" t="s">
        <v>17</v>
      </c>
      <c r="C3" s="954"/>
      <c r="D3" s="954"/>
      <c r="E3" s="958" t="s">
        <v>18</v>
      </c>
      <c r="F3" s="959"/>
      <c r="G3" s="959"/>
      <c r="H3" s="959"/>
      <c r="I3" s="960"/>
      <c r="J3" s="953" t="s">
        <v>19</v>
      </c>
      <c r="K3" s="953" t="s">
        <v>20</v>
      </c>
      <c r="L3" s="954"/>
      <c r="M3" s="953" t="s">
        <v>21</v>
      </c>
      <c r="N3" s="956" t="s">
        <v>0</v>
      </c>
    </row>
    <row r="4" spans="1:14" ht="23.1" customHeight="1" x14ac:dyDescent="0.15">
      <c r="A4" s="952"/>
      <c r="B4" s="955"/>
      <c r="C4" s="955"/>
      <c r="D4" s="955"/>
      <c r="E4" s="961" t="s">
        <v>22</v>
      </c>
      <c r="F4" s="962"/>
      <c r="G4" s="3" t="s">
        <v>23</v>
      </c>
      <c r="H4" s="961" t="s">
        <v>24</v>
      </c>
      <c r="I4" s="963"/>
      <c r="J4" s="955"/>
      <c r="K4" s="955"/>
      <c r="L4" s="955"/>
      <c r="M4" s="955"/>
      <c r="N4" s="957"/>
    </row>
    <row r="5" spans="1:14" ht="27" customHeight="1" x14ac:dyDescent="0.15">
      <c r="A5" s="4"/>
      <c r="B5" s="868" t="s">
        <v>24</v>
      </c>
      <c r="C5" s="869"/>
      <c r="D5" s="870"/>
      <c r="E5" s="889">
        <f>SUM(E6:F8)</f>
        <v>404</v>
      </c>
      <c r="F5" s="890"/>
      <c r="G5" s="451">
        <f>SUM(G6:G8)</f>
        <v>0</v>
      </c>
      <c r="H5" s="889">
        <f>SUM(H6:I8)</f>
        <v>404</v>
      </c>
      <c r="I5" s="939"/>
      <c r="J5" s="24">
        <f>SUM(J6:J8)</f>
        <v>2140</v>
      </c>
      <c r="K5" s="889">
        <f>SUM(K6:L8)</f>
        <v>45449</v>
      </c>
      <c r="L5" s="890"/>
      <c r="M5" s="24">
        <f>SUM(M6:M8)</f>
        <v>4393</v>
      </c>
      <c r="N5" s="24">
        <f>SUM(N6:N8)</f>
        <v>1229</v>
      </c>
    </row>
    <row r="6" spans="1:14" ht="27" customHeight="1" x14ac:dyDescent="0.15">
      <c r="A6" s="915" t="s">
        <v>25</v>
      </c>
      <c r="B6" s="865" t="s">
        <v>2</v>
      </c>
      <c r="C6" s="866"/>
      <c r="D6" s="867"/>
      <c r="E6" s="838">
        <v>48</v>
      </c>
      <c r="F6" s="839"/>
      <c r="G6" s="452">
        <v>0</v>
      </c>
      <c r="H6" s="838">
        <f>SUM(E6:G6)</f>
        <v>48</v>
      </c>
      <c r="I6" s="839"/>
      <c r="J6" s="452">
        <v>145</v>
      </c>
      <c r="K6" s="846">
        <v>1923</v>
      </c>
      <c r="L6" s="847"/>
      <c r="M6" s="452">
        <v>317</v>
      </c>
      <c r="N6" s="453">
        <v>41</v>
      </c>
    </row>
    <row r="7" spans="1:14" ht="27" customHeight="1" x14ac:dyDescent="0.15">
      <c r="A7" s="915"/>
      <c r="B7" s="865" t="s">
        <v>3</v>
      </c>
      <c r="C7" s="866"/>
      <c r="D7" s="867"/>
      <c r="E7" s="871">
        <v>2</v>
      </c>
      <c r="F7" s="872"/>
      <c r="G7" s="452">
        <v>0</v>
      </c>
      <c r="H7" s="838">
        <f t="shared" ref="H7:H8" si="0">SUM(E7:G7)</f>
        <v>2</v>
      </c>
      <c r="I7" s="839"/>
      <c r="J7" s="452">
        <v>6</v>
      </c>
      <c r="K7" s="846">
        <v>121</v>
      </c>
      <c r="L7" s="847"/>
      <c r="M7" s="452">
        <v>9</v>
      </c>
      <c r="N7" s="453">
        <v>1</v>
      </c>
    </row>
    <row r="8" spans="1:14" ht="27" customHeight="1" x14ac:dyDescent="0.15">
      <c r="A8" s="4"/>
      <c r="B8" s="865" t="s">
        <v>4</v>
      </c>
      <c r="C8" s="866"/>
      <c r="D8" s="867"/>
      <c r="E8" s="871">
        <v>354</v>
      </c>
      <c r="F8" s="872"/>
      <c r="G8" s="452">
        <v>0</v>
      </c>
      <c r="H8" s="838">
        <f t="shared" si="0"/>
        <v>354</v>
      </c>
      <c r="I8" s="839"/>
      <c r="J8" s="452">
        <v>1989</v>
      </c>
      <c r="K8" s="846">
        <v>43405</v>
      </c>
      <c r="L8" s="847"/>
      <c r="M8" s="452">
        <v>4067</v>
      </c>
      <c r="N8" s="453">
        <v>1187</v>
      </c>
    </row>
    <row r="9" spans="1:14" ht="27" customHeight="1" x14ac:dyDescent="0.15">
      <c r="A9" s="5"/>
      <c r="B9" s="929" t="s">
        <v>24</v>
      </c>
      <c r="C9" s="930"/>
      <c r="D9" s="931"/>
      <c r="E9" s="889">
        <f>SUM(E10:F12)</f>
        <v>226</v>
      </c>
      <c r="F9" s="890"/>
      <c r="G9" s="451">
        <f>SUM(G10:G12)</f>
        <v>0</v>
      </c>
      <c r="H9" s="889">
        <f>SUM(H10:I12)</f>
        <v>226</v>
      </c>
      <c r="I9" s="939"/>
      <c r="J9" s="672">
        <f>SUM(J10:J12)</f>
        <v>1045</v>
      </c>
      <c r="K9" s="891">
        <f>SUM(K10:L12)</f>
        <v>30033</v>
      </c>
      <c r="L9" s="892"/>
      <c r="M9" s="672">
        <f>SUM(M10:M12)</f>
        <v>4995</v>
      </c>
      <c r="N9" s="672">
        <f>SUM(N10:N12)</f>
        <v>1281</v>
      </c>
    </row>
    <row r="10" spans="1:14" ht="27" customHeight="1" x14ac:dyDescent="0.15">
      <c r="A10" s="915" t="s">
        <v>52</v>
      </c>
      <c r="B10" s="865" t="s">
        <v>2</v>
      </c>
      <c r="C10" s="866"/>
      <c r="D10" s="867"/>
      <c r="E10" s="838">
        <v>20</v>
      </c>
      <c r="F10" s="839"/>
      <c r="G10" s="452">
        <v>0</v>
      </c>
      <c r="H10" s="838">
        <f>SUM(E10:G10)</f>
        <v>20</v>
      </c>
      <c r="I10" s="839"/>
      <c r="J10" s="452">
        <v>77</v>
      </c>
      <c r="K10" s="846">
        <v>2003</v>
      </c>
      <c r="L10" s="847"/>
      <c r="M10" s="452">
        <v>349</v>
      </c>
      <c r="N10" s="453">
        <v>89</v>
      </c>
    </row>
    <row r="11" spans="1:14" ht="27" customHeight="1" x14ac:dyDescent="0.15">
      <c r="A11" s="915"/>
      <c r="B11" s="865" t="s">
        <v>3</v>
      </c>
      <c r="C11" s="866"/>
      <c r="D11" s="867"/>
      <c r="E11" s="871">
        <v>0</v>
      </c>
      <c r="F11" s="872"/>
      <c r="G11" s="452">
        <v>0</v>
      </c>
      <c r="H11" s="838">
        <f t="shared" ref="H11:H12" si="1">SUM(E11:G11)</f>
        <v>0</v>
      </c>
      <c r="I11" s="839"/>
      <c r="J11" s="452">
        <v>0</v>
      </c>
      <c r="K11" s="846">
        <v>0</v>
      </c>
      <c r="L11" s="847"/>
      <c r="M11" s="452">
        <v>0</v>
      </c>
      <c r="N11" s="453">
        <v>0</v>
      </c>
    </row>
    <row r="12" spans="1:14" ht="27" customHeight="1" x14ac:dyDescent="0.15">
      <c r="A12" s="6"/>
      <c r="B12" s="934" t="s">
        <v>4</v>
      </c>
      <c r="C12" s="935"/>
      <c r="D12" s="936"/>
      <c r="E12" s="937">
        <v>206</v>
      </c>
      <c r="F12" s="938"/>
      <c r="G12" s="454">
        <v>0</v>
      </c>
      <c r="H12" s="838">
        <f t="shared" si="1"/>
        <v>206</v>
      </c>
      <c r="I12" s="839"/>
      <c r="J12" s="454">
        <v>968</v>
      </c>
      <c r="K12" s="893">
        <v>28030</v>
      </c>
      <c r="L12" s="894"/>
      <c r="M12" s="454">
        <v>4646</v>
      </c>
      <c r="N12" s="455">
        <v>1192</v>
      </c>
    </row>
    <row r="13" spans="1:14" ht="27" customHeight="1" x14ac:dyDescent="0.15">
      <c r="A13" s="7"/>
      <c r="B13" s="886" t="s">
        <v>1</v>
      </c>
      <c r="C13" s="887"/>
      <c r="D13" s="888"/>
      <c r="E13" s="889">
        <f>SUM(E14:F16)</f>
        <v>1021</v>
      </c>
      <c r="F13" s="890"/>
      <c r="G13" s="451">
        <f>SUM(G14:G16)</f>
        <v>6</v>
      </c>
      <c r="H13" s="889">
        <f>SUM(H14:I16)</f>
        <v>1027</v>
      </c>
      <c r="I13" s="939"/>
      <c r="J13" s="672">
        <f>SUM(J14:J16)</f>
        <v>11953</v>
      </c>
      <c r="K13" s="891">
        <f>SUM(K14:L16)</f>
        <v>239792</v>
      </c>
      <c r="L13" s="892"/>
      <c r="M13" s="672">
        <f>SUM(M14:M16)</f>
        <v>19145</v>
      </c>
      <c r="N13" s="672">
        <f>SUM(N14:N16)</f>
        <v>3650</v>
      </c>
    </row>
    <row r="14" spans="1:14" ht="27" customHeight="1" x14ac:dyDescent="0.15">
      <c r="A14" s="915" t="s">
        <v>26</v>
      </c>
      <c r="B14" s="865" t="s">
        <v>2</v>
      </c>
      <c r="C14" s="866"/>
      <c r="D14" s="867"/>
      <c r="E14" s="846">
        <v>1014</v>
      </c>
      <c r="F14" s="850"/>
      <c r="G14" s="452">
        <v>6</v>
      </c>
      <c r="H14" s="838">
        <f>SUM(E14:G14)</f>
        <v>1020</v>
      </c>
      <c r="I14" s="850"/>
      <c r="J14" s="452">
        <v>11890</v>
      </c>
      <c r="K14" s="846">
        <v>238041</v>
      </c>
      <c r="L14" s="847"/>
      <c r="M14" s="452">
        <v>19051</v>
      </c>
      <c r="N14" s="453">
        <v>3645</v>
      </c>
    </row>
    <row r="15" spans="1:14" ht="27" customHeight="1" x14ac:dyDescent="0.15">
      <c r="A15" s="915"/>
      <c r="B15" s="865" t="s">
        <v>3</v>
      </c>
      <c r="C15" s="866"/>
      <c r="D15" s="867"/>
      <c r="E15" s="846">
        <v>4</v>
      </c>
      <c r="F15" s="850"/>
      <c r="G15" s="452">
        <v>0</v>
      </c>
      <c r="H15" s="838">
        <f t="shared" ref="H15:H16" si="2">SUM(E15:G15)</f>
        <v>4</v>
      </c>
      <c r="I15" s="850"/>
      <c r="J15" s="452">
        <v>51</v>
      </c>
      <c r="K15" s="846">
        <v>1606</v>
      </c>
      <c r="L15" s="847"/>
      <c r="M15" s="452">
        <v>76</v>
      </c>
      <c r="N15" s="453">
        <v>4</v>
      </c>
    </row>
    <row r="16" spans="1:14" ht="27" customHeight="1" x14ac:dyDescent="0.15">
      <c r="A16" s="6"/>
      <c r="B16" s="862" t="s">
        <v>4</v>
      </c>
      <c r="C16" s="863"/>
      <c r="D16" s="864"/>
      <c r="E16" s="893">
        <v>3</v>
      </c>
      <c r="F16" s="940"/>
      <c r="G16" s="452">
        <v>0</v>
      </c>
      <c r="H16" s="838">
        <f t="shared" si="2"/>
        <v>3</v>
      </c>
      <c r="I16" s="850"/>
      <c r="J16" s="454">
        <v>12</v>
      </c>
      <c r="K16" s="893">
        <v>145</v>
      </c>
      <c r="L16" s="894"/>
      <c r="M16" s="454">
        <v>18</v>
      </c>
      <c r="N16" s="455">
        <v>1</v>
      </c>
    </row>
    <row r="17" spans="1:14" ht="27" customHeight="1" x14ac:dyDescent="0.15">
      <c r="A17" s="4"/>
      <c r="B17" s="868" t="s">
        <v>1</v>
      </c>
      <c r="C17" s="869"/>
      <c r="D17" s="870"/>
      <c r="E17" s="889">
        <f>SUM(E18:F20)</f>
        <v>589</v>
      </c>
      <c r="F17" s="890"/>
      <c r="G17" s="451">
        <f>SUM(G18:G20)</f>
        <v>6</v>
      </c>
      <c r="H17" s="889">
        <f>SUM(H18:I20)</f>
        <v>595</v>
      </c>
      <c r="I17" s="939"/>
      <c r="J17" s="672">
        <f>SUM(J18:J20)</f>
        <v>5448</v>
      </c>
      <c r="K17" s="891">
        <f>SUM(K18:L20)</f>
        <v>124575</v>
      </c>
      <c r="L17" s="892"/>
      <c r="M17" s="672">
        <f>SUM(M18:M20)</f>
        <v>11679</v>
      </c>
      <c r="N17" s="672">
        <f>SUM(N18:N20)</f>
        <v>1809</v>
      </c>
    </row>
    <row r="18" spans="1:14" ht="27" customHeight="1" x14ac:dyDescent="0.15">
      <c r="A18" s="915" t="s">
        <v>27</v>
      </c>
      <c r="B18" s="865" t="s">
        <v>2</v>
      </c>
      <c r="C18" s="866"/>
      <c r="D18" s="867"/>
      <c r="E18" s="846">
        <v>569</v>
      </c>
      <c r="F18" s="850"/>
      <c r="G18" s="452">
        <v>6</v>
      </c>
      <c r="H18" s="838">
        <f t="shared" ref="H18:H20" si="3">SUM(E18:G18)</f>
        <v>575</v>
      </c>
      <c r="I18" s="850"/>
      <c r="J18" s="452">
        <v>5302</v>
      </c>
      <c r="K18" s="846">
        <v>120397</v>
      </c>
      <c r="L18" s="847"/>
      <c r="M18" s="452">
        <v>11349</v>
      </c>
      <c r="N18" s="453">
        <v>1755</v>
      </c>
    </row>
    <row r="19" spans="1:14" ht="27" customHeight="1" x14ac:dyDescent="0.15">
      <c r="A19" s="915"/>
      <c r="B19" s="865" t="s">
        <v>3</v>
      </c>
      <c r="C19" s="866"/>
      <c r="D19" s="867"/>
      <c r="E19" s="846">
        <v>4</v>
      </c>
      <c r="F19" s="850"/>
      <c r="G19" s="452">
        <v>0</v>
      </c>
      <c r="H19" s="838">
        <f t="shared" si="3"/>
        <v>4</v>
      </c>
      <c r="I19" s="850"/>
      <c r="J19" s="452">
        <v>39</v>
      </c>
      <c r="K19" s="846">
        <v>1273</v>
      </c>
      <c r="L19" s="847"/>
      <c r="M19" s="452">
        <v>74</v>
      </c>
      <c r="N19" s="453">
        <v>4</v>
      </c>
    </row>
    <row r="20" spans="1:14" ht="27" customHeight="1" x14ac:dyDescent="0.15">
      <c r="A20" s="6"/>
      <c r="B20" s="865" t="s">
        <v>4</v>
      </c>
      <c r="C20" s="866"/>
      <c r="D20" s="867"/>
      <c r="E20" s="846">
        <v>16</v>
      </c>
      <c r="F20" s="850"/>
      <c r="G20" s="452">
        <v>0</v>
      </c>
      <c r="H20" s="838">
        <f t="shared" si="3"/>
        <v>16</v>
      </c>
      <c r="I20" s="850"/>
      <c r="J20" s="452">
        <v>107</v>
      </c>
      <c r="K20" s="846">
        <v>2905</v>
      </c>
      <c r="L20" s="847"/>
      <c r="M20" s="452">
        <v>256</v>
      </c>
      <c r="N20" s="453">
        <v>50</v>
      </c>
    </row>
    <row r="21" spans="1:14" ht="45" customHeight="1" x14ac:dyDescent="0.15">
      <c r="A21" s="25" t="s">
        <v>54</v>
      </c>
      <c r="B21" s="941" t="s">
        <v>55</v>
      </c>
      <c r="C21" s="942"/>
      <c r="D21" s="943"/>
      <c r="E21" s="897">
        <v>6</v>
      </c>
      <c r="F21" s="898"/>
      <c r="G21" s="456">
        <v>0</v>
      </c>
      <c r="H21" s="840">
        <f t="shared" ref="H21" si="4">SUM(E21:G21)</f>
        <v>6</v>
      </c>
      <c r="I21" s="841"/>
      <c r="J21" s="457">
        <v>61</v>
      </c>
      <c r="K21" s="828">
        <v>430</v>
      </c>
      <c r="L21" s="829"/>
      <c r="M21" s="457">
        <v>129</v>
      </c>
      <c r="N21" s="458">
        <v>23</v>
      </c>
    </row>
    <row r="22" spans="1:14" ht="27" customHeight="1" x14ac:dyDescent="0.15">
      <c r="A22" s="4"/>
      <c r="B22" s="24"/>
      <c r="C22" s="868" t="s">
        <v>1</v>
      </c>
      <c r="D22" s="870"/>
      <c r="E22" s="838">
        <f>+E23+E24</f>
        <v>226</v>
      </c>
      <c r="F22" s="850"/>
      <c r="G22" s="24">
        <v>0</v>
      </c>
      <c r="H22" s="932">
        <f>+H23+H24</f>
        <v>226</v>
      </c>
      <c r="I22" s="933"/>
      <c r="J22" s="24">
        <f>SUM(J23:J24)</f>
        <v>2731</v>
      </c>
      <c r="K22" s="838">
        <f>SUM(K23:L24)</f>
        <v>92603</v>
      </c>
      <c r="L22" s="839"/>
      <c r="M22" s="24">
        <f>SUM(M23:M24)</f>
        <v>8322</v>
      </c>
      <c r="N22" s="24">
        <f>SUM(N23:N24)</f>
        <v>1547</v>
      </c>
    </row>
    <row r="23" spans="1:14" ht="27" customHeight="1" x14ac:dyDescent="0.15">
      <c r="A23" s="4"/>
      <c r="B23" s="3"/>
      <c r="C23" s="865" t="s">
        <v>28</v>
      </c>
      <c r="D23" s="867"/>
      <c r="E23" s="846">
        <f>+E25+E27</f>
        <v>216</v>
      </c>
      <c r="F23" s="850"/>
      <c r="G23" s="452">
        <v>0</v>
      </c>
      <c r="H23" s="846">
        <f>+H25+H27</f>
        <v>216</v>
      </c>
      <c r="I23" s="850"/>
      <c r="J23" s="452">
        <f>+J25+J27</f>
        <v>2394</v>
      </c>
      <c r="K23" s="846">
        <f>K25+K27</f>
        <v>88920</v>
      </c>
      <c r="L23" s="847"/>
      <c r="M23" s="452">
        <f>M25+M27</f>
        <v>7717</v>
      </c>
      <c r="N23" s="452">
        <f>N25+N27</f>
        <v>1439</v>
      </c>
    </row>
    <row r="24" spans="1:14" ht="27" customHeight="1" x14ac:dyDescent="0.15">
      <c r="A24" s="4"/>
      <c r="B24" s="3"/>
      <c r="C24" s="916" t="s">
        <v>5</v>
      </c>
      <c r="D24" s="917"/>
      <c r="E24" s="848">
        <f>+E26+E28</f>
        <v>10</v>
      </c>
      <c r="F24" s="851"/>
      <c r="G24" s="459">
        <v>0</v>
      </c>
      <c r="H24" s="848">
        <f>+H26+H28</f>
        <v>10</v>
      </c>
      <c r="I24" s="851"/>
      <c r="J24" s="459">
        <f>+J26+J28</f>
        <v>337</v>
      </c>
      <c r="K24" s="848">
        <f>K26+K28</f>
        <v>3683</v>
      </c>
      <c r="L24" s="849"/>
      <c r="M24" s="459">
        <f>M26+M28</f>
        <v>605</v>
      </c>
      <c r="N24" s="459">
        <f>N26+N28</f>
        <v>108</v>
      </c>
    </row>
    <row r="25" spans="1:14" ht="27" customHeight="1" x14ac:dyDescent="0.15">
      <c r="A25" s="17"/>
      <c r="B25" s="3" t="s">
        <v>37</v>
      </c>
      <c r="C25" s="922" t="s">
        <v>7</v>
      </c>
      <c r="D25" s="8" t="s">
        <v>28</v>
      </c>
      <c r="E25" s="901">
        <v>194</v>
      </c>
      <c r="F25" s="902"/>
      <c r="G25" s="452">
        <v>0</v>
      </c>
      <c r="H25" s="901">
        <f>SUM(E25:G25)</f>
        <v>194</v>
      </c>
      <c r="I25" s="902"/>
      <c r="J25" s="452">
        <v>2227</v>
      </c>
      <c r="K25" s="838">
        <v>78880</v>
      </c>
      <c r="L25" s="839"/>
      <c r="M25" s="452">
        <v>6886</v>
      </c>
      <c r="N25" s="453">
        <v>1293</v>
      </c>
    </row>
    <row r="26" spans="1:14" ht="27" customHeight="1" x14ac:dyDescent="0.15">
      <c r="A26" s="382" t="s">
        <v>29</v>
      </c>
      <c r="B26" s="3"/>
      <c r="C26" s="923"/>
      <c r="D26" s="8" t="s">
        <v>30</v>
      </c>
      <c r="E26" s="670">
        <v>1</v>
      </c>
      <c r="F26" s="673" t="s">
        <v>609</v>
      </c>
      <c r="G26" s="452">
        <v>0</v>
      </c>
      <c r="H26" s="670">
        <v>1</v>
      </c>
      <c r="I26" s="673" t="s">
        <v>609</v>
      </c>
      <c r="J26" s="452">
        <v>276</v>
      </c>
      <c r="K26" s="838">
        <v>2207</v>
      </c>
      <c r="L26" s="839"/>
      <c r="M26" s="452">
        <v>429</v>
      </c>
      <c r="N26" s="453">
        <v>60</v>
      </c>
    </row>
    <row r="27" spans="1:14" ht="27" customHeight="1" x14ac:dyDescent="0.15">
      <c r="A27" s="17"/>
      <c r="B27" s="3"/>
      <c r="C27" s="918" t="s">
        <v>6</v>
      </c>
      <c r="D27" s="8" t="s">
        <v>31</v>
      </c>
      <c r="E27" s="838">
        <v>22</v>
      </c>
      <c r="F27" s="850"/>
      <c r="G27" s="452">
        <v>0</v>
      </c>
      <c r="H27" s="838">
        <f t="shared" ref="H27:H28" si="5">SUM(E27:G27)</f>
        <v>22</v>
      </c>
      <c r="I27" s="839"/>
      <c r="J27" s="452">
        <v>167</v>
      </c>
      <c r="K27" s="838">
        <v>10040</v>
      </c>
      <c r="L27" s="839"/>
      <c r="M27" s="452">
        <v>831</v>
      </c>
      <c r="N27" s="453">
        <v>146</v>
      </c>
    </row>
    <row r="28" spans="1:14" ht="27" customHeight="1" x14ac:dyDescent="0.15">
      <c r="A28" s="4"/>
      <c r="B28" s="3"/>
      <c r="C28" s="919"/>
      <c r="D28" s="9" t="s">
        <v>32</v>
      </c>
      <c r="E28" s="852">
        <v>9</v>
      </c>
      <c r="F28" s="853"/>
      <c r="G28" s="454">
        <v>0</v>
      </c>
      <c r="H28" s="854">
        <f t="shared" si="5"/>
        <v>9</v>
      </c>
      <c r="I28" s="855"/>
      <c r="J28" s="454">
        <v>61</v>
      </c>
      <c r="K28" s="852">
        <v>1476</v>
      </c>
      <c r="L28" s="853"/>
      <c r="M28" s="454">
        <v>176</v>
      </c>
      <c r="N28" s="455">
        <v>48</v>
      </c>
    </row>
    <row r="29" spans="1:14" ht="27" customHeight="1" x14ac:dyDescent="0.15">
      <c r="A29" s="4"/>
      <c r="B29" s="3"/>
      <c r="C29" s="18" t="s">
        <v>50</v>
      </c>
      <c r="D29" s="9" t="s">
        <v>51</v>
      </c>
      <c r="E29" s="670"/>
      <c r="F29" s="673" t="s">
        <v>610</v>
      </c>
      <c r="G29" s="457">
        <v>0</v>
      </c>
      <c r="H29" s="670"/>
      <c r="I29" s="673" t="s">
        <v>610</v>
      </c>
      <c r="J29" s="460" t="s">
        <v>611</v>
      </c>
      <c r="K29" s="908">
        <v>2742</v>
      </c>
      <c r="L29" s="909"/>
      <c r="M29" s="454">
        <v>49</v>
      </c>
      <c r="N29" s="455">
        <v>12</v>
      </c>
    </row>
    <row r="30" spans="1:14" ht="27" customHeight="1" x14ac:dyDescent="0.15">
      <c r="A30" s="6"/>
      <c r="B30" s="19" t="s">
        <v>36</v>
      </c>
      <c r="C30" s="927" t="s">
        <v>28</v>
      </c>
      <c r="D30" s="928"/>
      <c r="E30" s="899">
        <v>51</v>
      </c>
      <c r="F30" s="900"/>
      <c r="G30" s="457">
        <v>0</v>
      </c>
      <c r="H30" s="895">
        <v>51</v>
      </c>
      <c r="I30" s="896"/>
      <c r="J30" s="457">
        <v>0</v>
      </c>
      <c r="K30" s="897">
        <v>30223</v>
      </c>
      <c r="L30" s="898"/>
      <c r="M30" s="454">
        <v>2015</v>
      </c>
      <c r="N30" s="455">
        <v>393</v>
      </c>
    </row>
    <row r="31" spans="1:14" ht="45" customHeight="1" x14ac:dyDescent="0.15">
      <c r="A31" s="20" t="s">
        <v>38</v>
      </c>
      <c r="B31" s="920" t="s">
        <v>39</v>
      </c>
      <c r="C31" s="921"/>
      <c r="D31" s="898"/>
      <c r="E31" s="670"/>
      <c r="F31" s="673" t="s">
        <v>612</v>
      </c>
      <c r="G31" s="457">
        <v>0</v>
      </c>
      <c r="H31" s="670"/>
      <c r="I31" s="673" t="s">
        <v>612</v>
      </c>
      <c r="J31" s="461">
        <v>16</v>
      </c>
      <c r="K31" s="908">
        <v>286</v>
      </c>
      <c r="L31" s="909"/>
      <c r="M31" s="462">
        <v>0</v>
      </c>
      <c r="N31" s="463">
        <v>0</v>
      </c>
    </row>
    <row r="32" spans="1:14" ht="27" customHeight="1" x14ac:dyDescent="0.15">
      <c r="A32" s="912" t="s">
        <v>11</v>
      </c>
      <c r="B32" s="924" t="s">
        <v>563</v>
      </c>
      <c r="C32" s="922" t="s">
        <v>7</v>
      </c>
      <c r="D32" s="10" t="s">
        <v>13</v>
      </c>
      <c r="E32" s="879">
        <v>1</v>
      </c>
      <c r="F32" s="880"/>
      <c r="G32" s="905">
        <v>0</v>
      </c>
      <c r="H32" s="879">
        <v>1</v>
      </c>
      <c r="I32" s="880"/>
      <c r="J32" s="461">
        <v>6</v>
      </c>
      <c r="K32" s="877">
        <v>234</v>
      </c>
      <c r="L32" s="878"/>
      <c r="M32" s="873">
        <v>37</v>
      </c>
      <c r="N32" s="856">
        <v>5</v>
      </c>
    </row>
    <row r="33" spans="1:15" ht="27" customHeight="1" x14ac:dyDescent="0.15">
      <c r="A33" s="913"/>
      <c r="B33" s="925"/>
      <c r="C33" s="923"/>
      <c r="D33" s="8" t="s">
        <v>14</v>
      </c>
      <c r="E33" s="822"/>
      <c r="F33" s="823"/>
      <c r="G33" s="906"/>
      <c r="H33" s="822"/>
      <c r="I33" s="823"/>
      <c r="J33" s="452">
        <v>6</v>
      </c>
      <c r="K33" s="824">
        <v>226</v>
      </c>
      <c r="L33" s="825"/>
      <c r="M33" s="874"/>
      <c r="N33" s="857"/>
    </row>
    <row r="34" spans="1:15" ht="27" customHeight="1" x14ac:dyDescent="0.15">
      <c r="A34" s="913"/>
      <c r="B34" s="925"/>
      <c r="C34" s="918" t="s">
        <v>6</v>
      </c>
      <c r="D34" s="8" t="s">
        <v>13</v>
      </c>
      <c r="E34" s="822">
        <v>1</v>
      </c>
      <c r="F34" s="823"/>
      <c r="G34" s="906">
        <v>0</v>
      </c>
      <c r="H34" s="822">
        <v>1</v>
      </c>
      <c r="I34" s="823"/>
      <c r="J34" s="452">
        <v>12</v>
      </c>
      <c r="K34" s="824">
        <v>477</v>
      </c>
      <c r="L34" s="825"/>
      <c r="M34" s="874">
        <v>78</v>
      </c>
      <c r="N34" s="857">
        <v>12</v>
      </c>
    </row>
    <row r="35" spans="1:15" ht="27" customHeight="1" x14ac:dyDescent="0.15">
      <c r="A35" s="914"/>
      <c r="B35" s="926"/>
      <c r="C35" s="919"/>
      <c r="D35" s="9" t="s">
        <v>14</v>
      </c>
      <c r="E35" s="903"/>
      <c r="F35" s="904"/>
      <c r="G35" s="907"/>
      <c r="H35" s="903"/>
      <c r="I35" s="904"/>
      <c r="J35" s="454">
        <v>12</v>
      </c>
      <c r="K35" s="910">
        <v>466</v>
      </c>
      <c r="L35" s="911"/>
      <c r="M35" s="875"/>
      <c r="N35" s="858"/>
    </row>
    <row r="36" spans="1:15" ht="27" customHeight="1" x14ac:dyDescent="0.15">
      <c r="A36" s="4"/>
      <c r="B36" s="868" t="s">
        <v>34</v>
      </c>
      <c r="C36" s="869"/>
      <c r="D36" s="870"/>
      <c r="E36" s="834">
        <f>SUM(E37:F40)</f>
        <v>64</v>
      </c>
      <c r="F36" s="835"/>
      <c r="G36" s="24">
        <f>SUM(G37:G40)</f>
        <v>9</v>
      </c>
      <c r="H36" s="879">
        <f>SUM(H37:I40)</f>
        <v>73</v>
      </c>
      <c r="I36" s="880"/>
      <c r="J36" s="24">
        <f>SUM(J37:J40)</f>
        <v>1370</v>
      </c>
      <c r="K36" s="838">
        <f>SUM(K37:L40)</f>
        <v>5993</v>
      </c>
      <c r="L36" s="839"/>
      <c r="M36" s="24">
        <f>SUM(M37:M40)</f>
        <v>3986</v>
      </c>
      <c r="N36" s="24">
        <f>SUM(N37:N40)</f>
        <v>1399</v>
      </c>
    </row>
    <row r="37" spans="1:15" ht="27" customHeight="1" x14ac:dyDescent="0.15">
      <c r="A37" s="4"/>
      <c r="B37" s="838" t="s">
        <v>8</v>
      </c>
      <c r="C37" s="876"/>
      <c r="D37" s="8" t="s">
        <v>33</v>
      </c>
      <c r="E37" s="838">
        <v>57</v>
      </c>
      <c r="F37" s="839"/>
      <c r="G37" s="452">
        <v>9</v>
      </c>
      <c r="H37" s="824">
        <f t="shared" ref="H37:H40" si="6">SUM(E37:G37)</f>
        <v>66</v>
      </c>
      <c r="I37" s="825"/>
      <c r="J37" s="452">
        <v>1290</v>
      </c>
      <c r="K37" s="846">
        <v>5504</v>
      </c>
      <c r="L37" s="847"/>
      <c r="M37" s="452">
        <v>3713</v>
      </c>
      <c r="N37" s="453">
        <v>1323</v>
      </c>
    </row>
    <row r="38" spans="1:15" ht="27" customHeight="1" x14ac:dyDescent="0.15">
      <c r="A38" s="383" t="s">
        <v>12</v>
      </c>
      <c r="B38" s="871"/>
      <c r="C38" s="876"/>
      <c r="D38" s="8" t="s">
        <v>35</v>
      </c>
      <c r="E38" s="838">
        <v>5</v>
      </c>
      <c r="F38" s="839"/>
      <c r="G38" s="452">
        <v>0</v>
      </c>
      <c r="H38" s="824">
        <f t="shared" si="6"/>
        <v>5</v>
      </c>
      <c r="I38" s="825"/>
      <c r="J38" s="452">
        <v>64</v>
      </c>
      <c r="K38" s="846">
        <v>357</v>
      </c>
      <c r="L38" s="847"/>
      <c r="M38" s="452">
        <v>215</v>
      </c>
      <c r="N38" s="453">
        <v>54</v>
      </c>
    </row>
    <row r="39" spans="1:15" ht="27" customHeight="1" x14ac:dyDescent="0.15">
      <c r="A39" s="4"/>
      <c r="B39" s="865" t="s">
        <v>3</v>
      </c>
      <c r="C39" s="866"/>
      <c r="D39" s="867"/>
      <c r="E39" s="871">
        <v>1</v>
      </c>
      <c r="F39" s="872"/>
      <c r="G39" s="452">
        <v>0</v>
      </c>
      <c r="H39" s="824">
        <f t="shared" si="6"/>
        <v>1</v>
      </c>
      <c r="I39" s="825"/>
      <c r="J39" s="452">
        <v>9</v>
      </c>
      <c r="K39" s="846">
        <v>60</v>
      </c>
      <c r="L39" s="847"/>
      <c r="M39" s="452">
        <v>30</v>
      </c>
      <c r="N39" s="453">
        <v>1</v>
      </c>
    </row>
    <row r="40" spans="1:15" ht="27" customHeight="1" x14ac:dyDescent="0.15">
      <c r="A40" s="11"/>
      <c r="B40" s="862" t="s">
        <v>4</v>
      </c>
      <c r="C40" s="863"/>
      <c r="D40" s="864"/>
      <c r="E40" s="881">
        <v>1</v>
      </c>
      <c r="F40" s="882"/>
      <c r="G40" s="462">
        <v>0</v>
      </c>
      <c r="H40" s="836">
        <f t="shared" si="6"/>
        <v>1</v>
      </c>
      <c r="I40" s="837"/>
      <c r="J40" s="462">
        <v>7</v>
      </c>
      <c r="K40" s="881">
        <v>72</v>
      </c>
      <c r="L40" s="882"/>
      <c r="M40" s="462">
        <v>28</v>
      </c>
      <c r="N40" s="463">
        <v>21</v>
      </c>
    </row>
    <row r="41" spans="1:15" ht="45" customHeight="1" x14ac:dyDescent="0.15">
      <c r="A41" s="12" t="s">
        <v>40</v>
      </c>
      <c r="B41" s="883" t="s">
        <v>39</v>
      </c>
      <c r="C41" s="884"/>
      <c r="D41" s="885"/>
      <c r="E41" s="670"/>
      <c r="F41" s="673" t="s">
        <v>613</v>
      </c>
      <c r="G41" s="465">
        <v>0</v>
      </c>
      <c r="H41" s="670"/>
      <c r="I41" s="673" t="s">
        <v>613</v>
      </c>
      <c r="J41" s="465">
        <v>8</v>
      </c>
      <c r="K41" s="842">
        <v>38</v>
      </c>
      <c r="L41" s="843"/>
      <c r="M41" s="462">
        <v>0</v>
      </c>
      <c r="N41" s="463">
        <v>0</v>
      </c>
    </row>
    <row r="42" spans="1:15" s="14" customFormat="1" ht="27" customHeight="1" x14ac:dyDescent="0.15">
      <c r="A42" s="13"/>
      <c r="B42" s="886" t="s">
        <v>41</v>
      </c>
      <c r="C42" s="887"/>
      <c r="D42" s="888"/>
      <c r="E42" s="834">
        <f>SUM(E43:F47)</f>
        <v>164</v>
      </c>
      <c r="F42" s="835"/>
      <c r="G42" s="451">
        <f>SUM(G43:G47)</f>
        <v>0</v>
      </c>
      <c r="H42" s="834">
        <f t="shared" ref="H42:H47" si="7">SUM(E42:G42)</f>
        <v>164</v>
      </c>
      <c r="I42" s="835"/>
      <c r="J42" s="451">
        <f>SUM(J43:J47)</f>
        <v>0</v>
      </c>
      <c r="K42" s="844">
        <f>SUM(K43:L47)</f>
        <v>24958</v>
      </c>
      <c r="L42" s="845"/>
      <c r="M42" s="669">
        <f>SUM(M43:M47)</f>
        <v>1817</v>
      </c>
      <c r="N42" s="669">
        <f>SUM(N43:N47)</f>
        <v>758</v>
      </c>
      <c r="O42" s="1"/>
    </row>
    <row r="43" spans="1:15" s="14" customFormat="1" ht="27" customHeight="1" x14ac:dyDescent="0.15">
      <c r="A43" s="381"/>
      <c r="B43" s="381"/>
      <c r="C43" s="15"/>
      <c r="D43" s="8" t="s">
        <v>42</v>
      </c>
      <c r="E43" s="822">
        <v>5</v>
      </c>
      <c r="F43" s="823"/>
      <c r="G43" s="452">
        <v>0</v>
      </c>
      <c r="H43" s="822">
        <f t="shared" si="7"/>
        <v>5</v>
      </c>
      <c r="I43" s="823"/>
      <c r="J43" s="452">
        <v>0</v>
      </c>
      <c r="K43" s="824">
        <v>407</v>
      </c>
      <c r="L43" s="825"/>
      <c r="M43" s="452">
        <v>79</v>
      </c>
      <c r="N43" s="452">
        <v>63</v>
      </c>
      <c r="O43" s="1"/>
    </row>
    <row r="44" spans="1:15" s="14" customFormat="1" ht="27" customHeight="1" x14ac:dyDescent="0.15">
      <c r="A44" s="865" t="s">
        <v>43</v>
      </c>
      <c r="B44" s="838" t="s">
        <v>44</v>
      </c>
      <c r="C44" s="876"/>
      <c r="D44" s="8" t="s">
        <v>45</v>
      </c>
      <c r="E44" s="822">
        <v>10</v>
      </c>
      <c r="F44" s="823"/>
      <c r="G44" s="452">
        <v>0</v>
      </c>
      <c r="H44" s="822">
        <f t="shared" si="7"/>
        <v>10</v>
      </c>
      <c r="I44" s="823"/>
      <c r="J44" s="452">
        <v>0</v>
      </c>
      <c r="K44" s="824">
        <v>1037</v>
      </c>
      <c r="L44" s="825"/>
      <c r="M44" s="452">
        <v>104</v>
      </c>
      <c r="N44" s="452">
        <v>16</v>
      </c>
      <c r="O44" s="1"/>
    </row>
    <row r="45" spans="1:15" s="14" customFormat="1" ht="27" customHeight="1" x14ac:dyDescent="0.15">
      <c r="A45" s="865"/>
      <c r="B45" s="381"/>
      <c r="C45" s="15"/>
      <c r="D45" s="8" t="s">
        <v>46</v>
      </c>
      <c r="E45" s="822">
        <v>1</v>
      </c>
      <c r="F45" s="823"/>
      <c r="G45" s="452">
        <v>0</v>
      </c>
      <c r="H45" s="822">
        <f t="shared" si="7"/>
        <v>1</v>
      </c>
      <c r="I45" s="823"/>
      <c r="J45" s="452">
        <v>0</v>
      </c>
      <c r="K45" s="824">
        <v>126</v>
      </c>
      <c r="L45" s="825"/>
      <c r="M45" s="452">
        <v>12</v>
      </c>
      <c r="N45" s="452">
        <v>2</v>
      </c>
      <c r="O45" s="1"/>
    </row>
    <row r="46" spans="1:15" s="14" customFormat="1" ht="27" customHeight="1" x14ac:dyDescent="0.15">
      <c r="A46" s="381"/>
      <c r="B46" s="865" t="s">
        <v>3</v>
      </c>
      <c r="C46" s="866"/>
      <c r="D46" s="867"/>
      <c r="E46" s="822">
        <v>1</v>
      </c>
      <c r="F46" s="823"/>
      <c r="G46" s="452">
        <v>0</v>
      </c>
      <c r="H46" s="822">
        <f t="shared" si="7"/>
        <v>1</v>
      </c>
      <c r="I46" s="823"/>
      <c r="J46" s="452">
        <v>0</v>
      </c>
      <c r="K46" s="824">
        <v>14</v>
      </c>
      <c r="L46" s="825"/>
      <c r="M46" s="452">
        <v>10</v>
      </c>
      <c r="N46" s="452">
        <v>19</v>
      </c>
      <c r="O46" s="1"/>
    </row>
    <row r="47" spans="1:15" s="14" customFormat="1" ht="27" customHeight="1" x14ac:dyDescent="0.15">
      <c r="A47" s="16"/>
      <c r="B47" s="862" t="s">
        <v>10</v>
      </c>
      <c r="C47" s="863"/>
      <c r="D47" s="864"/>
      <c r="E47" s="822">
        <v>147</v>
      </c>
      <c r="F47" s="823"/>
      <c r="G47" s="452">
        <v>0</v>
      </c>
      <c r="H47" s="822">
        <f t="shared" si="7"/>
        <v>147</v>
      </c>
      <c r="I47" s="823"/>
      <c r="J47" s="454">
        <v>0</v>
      </c>
      <c r="K47" s="824">
        <v>23374</v>
      </c>
      <c r="L47" s="825"/>
      <c r="M47" s="454">
        <v>1612</v>
      </c>
      <c r="N47" s="454">
        <v>658</v>
      </c>
      <c r="O47" s="1"/>
    </row>
    <row r="48" spans="1:15" ht="27" customHeight="1" x14ac:dyDescent="0.15">
      <c r="A48" s="384" t="s">
        <v>47</v>
      </c>
      <c r="B48" s="862" t="s">
        <v>4</v>
      </c>
      <c r="C48" s="863"/>
      <c r="D48" s="864"/>
      <c r="E48" s="826">
        <v>49</v>
      </c>
      <c r="F48" s="827"/>
      <c r="G48" s="457">
        <v>0</v>
      </c>
      <c r="H48" s="828">
        <f t="shared" ref="H48" si="8">SUM(E48:G48)</f>
        <v>49</v>
      </c>
      <c r="I48" s="829"/>
      <c r="J48" s="454">
        <v>0</v>
      </c>
      <c r="K48" s="828">
        <v>3564</v>
      </c>
      <c r="L48" s="829"/>
      <c r="M48" s="454">
        <v>247</v>
      </c>
      <c r="N48" s="454">
        <v>161</v>
      </c>
    </row>
    <row r="49" spans="1:14" ht="27" customHeight="1" x14ac:dyDescent="0.15">
      <c r="A49" s="381"/>
      <c r="B49" s="868" t="s">
        <v>24</v>
      </c>
      <c r="C49" s="869"/>
      <c r="D49" s="870"/>
      <c r="E49" s="834">
        <f>SUM(E50:F52)</f>
        <v>37</v>
      </c>
      <c r="F49" s="835"/>
      <c r="G49" s="671">
        <f>SUM(G50:G52)</f>
        <v>0</v>
      </c>
      <c r="H49" s="834">
        <f>SUM(H50:I52)</f>
        <v>37</v>
      </c>
      <c r="I49" s="835"/>
      <c r="J49" s="671">
        <v>0</v>
      </c>
      <c r="K49" s="932">
        <f t="shared" ref="K49:L49" si="9">SUM(K50:K52)</f>
        <v>89900</v>
      </c>
      <c r="L49" s="944">
        <f t="shared" si="9"/>
        <v>0</v>
      </c>
      <c r="M49" s="668">
        <f>SUM(M50:M52)</f>
        <v>6683</v>
      </c>
      <c r="N49" s="668">
        <f>SUM(N50:N52)</f>
        <v>7589</v>
      </c>
    </row>
    <row r="50" spans="1:14" ht="27" customHeight="1" x14ac:dyDescent="0.15">
      <c r="A50" s="379" t="s">
        <v>48</v>
      </c>
      <c r="B50" s="865" t="s">
        <v>615</v>
      </c>
      <c r="C50" s="866"/>
      <c r="D50" s="867"/>
      <c r="E50" s="822">
        <v>6</v>
      </c>
      <c r="F50" s="823"/>
      <c r="G50" s="667">
        <v>0</v>
      </c>
      <c r="H50" s="822">
        <f t="shared" ref="H50:H52" si="10">SUM(E50:G50)</f>
        <v>6</v>
      </c>
      <c r="I50" s="823"/>
      <c r="J50" s="667">
        <v>0</v>
      </c>
      <c r="K50" s="838">
        <v>6578</v>
      </c>
      <c r="L50" s="945"/>
      <c r="M50" s="452">
        <v>710</v>
      </c>
      <c r="N50" s="452">
        <v>1273</v>
      </c>
    </row>
    <row r="51" spans="1:14" ht="27" customHeight="1" x14ac:dyDescent="0.15">
      <c r="A51" s="381"/>
      <c r="B51" s="865" t="s">
        <v>3</v>
      </c>
      <c r="C51" s="866"/>
      <c r="D51" s="867"/>
      <c r="E51" s="822">
        <v>7</v>
      </c>
      <c r="F51" s="823"/>
      <c r="G51" s="667">
        <v>0</v>
      </c>
      <c r="H51" s="822">
        <f t="shared" si="10"/>
        <v>7</v>
      </c>
      <c r="I51" s="823"/>
      <c r="J51" s="667">
        <v>0</v>
      </c>
      <c r="K51" s="838">
        <v>34523</v>
      </c>
      <c r="L51" s="945"/>
      <c r="M51" s="452">
        <v>3648</v>
      </c>
      <c r="N51" s="452">
        <v>4942</v>
      </c>
    </row>
    <row r="52" spans="1:14" ht="27" customHeight="1" x14ac:dyDescent="0.15">
      <c r="A52" s="16"/>
      <c r="B52" s="862" t="s">
        <v>4</v>
      </c>
      <c r="C52" s="863"/>
      <c r="D52" s="864"/>
      <c r="E52" s="836">
        <v>24</v>
      </c>
      <c r="F52" s="837"/>
      <c r="G52" s="709">
        <v>0</v>
      </c>
      <c r="H52" s="836">
        <f t="shared" si="10"/>
        <v>24</v>
      </c>
      <c r="I52" s="837"/>
      <c r="J52" s="709">
        <v>0</v>
      </c>
      <c r="K52" s="946">
        <v>48799</v>
      </c>
      <c r="L52" s="947"/>
      <c r="M52" s="454">
        <v>2325</v>
      </c>
      <c r="N52" s="454">
        <v>1374</v>
      </c>
    </row>
    <row r="53" spans="1:14" ht="27" customHeight="1" x14ac:dyDescent="0.15">
      <c r="A53" s="708" t="s">
        <v>614</v>
      </c>
      <c r="B53" s="865" t="s">
        <v>4</v>
      </c>
      <c r="C53" s="866"/>
      <c r="D53" s="867"/>
      <c r="E53" s="830">
        <v>15</v>
      </c>
      <c r="F53" s="831"/>
      <c r="G53" s="452">
        <v>0</v>
      </c>
      <c r="H53" s="830">
        <v>15</v>
      </c>
      <c r="I53" s="831"/>
      <c r="J53" s="452">
        <v>0</v>
      </c>
      <c r="K53" s="883">
        <v>4751</v>
      </c>
      <c r="L53" s="948"/>
      <c r="M53" s="452">
        <v>296</v>
      </c>
      <c r="N53" s="452">
        <v>193</v>
      </c>
    </row>
    <row r="54" spans="1:14" ht="27" customHeight="1" x14ac:dyDescent="0.15">
      <c r="A54" s="21" t="s">
        <v>49</v>
      </c>
      <c r="B54" s="859" t="s">
        <v>3</v>
      </c>
      <c r="C54" s="860"/>
      <c r="D54" s="861"/>
      <c r="E54" s="832">
        <v>4</v>
      </c>
      <c r="F54" s="833"/>
      <c r="G54" s="465">
        <v>0</v>
      </c>
      <c r="H54" s="832">
        <v>4</v>
      </c>
      <c r="I54" s="833"/>
      <c r="J54" s="465">
        <v>0</v>
      </c>
      <c r="K54" s="883">
        <v>3612</v>
      </c>
      <c r="L54" s="948"/>
      <c r="M54" s="465">
        <v>284</v>
      </c>
      <c r="N54" s="467">
        <v>0</v>
      </c>
    </row>
    <row r="55" spans="1:14" ht="18" customHeight="1" x14ac:dyDescent="0.15">
      <c r="A55" s="2" t="s">
        <v>9</v>
      </c>
      <c r="B55" s="22"/>
      <c r="C55" s="380"/>
      <c r="D55" s="380"/>
      <c r="E55" s="380"/>
      <c r="F55" s="464"/>
      <c r="G55" s="464"/>
      <c r="H55" s="468"/>
      <c r="I55" s="15"/>
      <c r="J55" s="464"/>
      <c r="K55" s="466"/>
      <c r="L55" s="15"/>
      <c r="M55" s="464"/>
      <c r="N55" s="464"/>
    </row>
    <row r="56" spans="1:14" ht="18" customHeight="1" x14ac:dyDescent="0.15">
      <c r="A56" s="23" t="s">
        <v>53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21.9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</sheetData>
  <mergeCells count="203">
    <mergeCell ref="B50:D50"/>
    <mergeCell ref="K49:L49"/>
    <mergeCell ref="K50:L50"/>
    <mergeCell ref="K51:L51"/>
    <mergeCell ref="K52:L52"/>
    <mergeCell ref="K53:L53"/>
    <mergeCell ref="K54:L54"/>
    <mergeCell ref="A1:N1"/>
    <mergeCell ref="A3:A4"/>
    <mergeCell ref="B3:D4"/>
    <mergeCell ref="J3:J4"/>
    <mergeCell ref="K3:L4"/>
    <mergeCell ref="M3:M4"/>
    <mergeCell ref="N3:N4"/>
    <mergeCell ref="E3:I3"/>
    <mergeCell ref="E4:F4"/>
    <mergeCell ref="H4:I4"/>
    <mergeCell ref="B5:D5"/>
    <mergeCell ref="E19:F19"/>
    <mergeCell ref="E20:F20"/>
    <mergeCell ref="H13:I13"/>
    <mergeCell ref="H14:I14"/>
    <mergeCell ref="E10:F10"/>
    <mergeCell ref="H15:I15"/>
    <mergeCell ref="H16:I16"/>
    <mergeCell ref="H22:I22"/>
    <mergeCell ref="E5:F5"/>
    <mergeCell ref="E9:F9"/>
    <mergeCell ref="B11:D11"/>
    <mergeCell ref="E11:F11"/>
    <mergeCell ref="B12:D12"/>
    <mergeCell ref="E12:F12"/>
    <mergeCell ref="H20:I20"/>
    <mergeCell ref="H19:I19"/>
    <mergeCell ref="H17:I17"/>
    <mergeCell ref="H18:I18"/>
    <mergeCell ref="B17:D17"/>
    <mergeCell ref="B20:D20"/>
    <mergeCell ref="E14:F14"/>
    <mergeCell ref="H5:I5"/>
    <mergeCell ref="H6:I6"/>
    <mergeCell ref="H7:I7"/>
    <mergeCell ref="H8:I8"/>
    <mergeCell ref="H9:I9"/>
    <mergeCell ref="H10:I10"/>
    <mergeCell ref="E16:F16"/>
    <mergeCell ref="B21:D21"/>
    <mergeCell ref="E21:F21"/>
    <mergeCell ref="E17:F17"/>
    <mergeCell ref="E18:F18"/>
    <mergeCell ref="E23:F23"/>
    <mergeCell ref="E24:F24"/>
    <mergeCell ref="A6:A7"/>
    <mergeCell ref="B7:D7"/>
    <mergeCell ref="B8:D8"/>
    <mergeCell ref="B6:D6"/>
    <mergeCell ref="A10:A11"/>
    <mergeCell ref="B10:D10"/>
    <mergeCell ref="B9:D9"/>
    <mergeCell ref="A14:A15"/>
    <mergeCell ref="B14:D14"/>
    <mergeCell ref="B15:D15"/>
    <mergeCell ref="B13:D13"/>
    <mergeCell ref="E13:F13"/>
    <mergeCell ref="E22:F22"/>
    <mergeCell ref="B16:D16"/>
    <mergeCell ref="A32:A35"/>
    <mergeCell ref="A18:A19"/>
    <mergeCell ref="B18:D18"/>
    <mergeCell ref="B19:D19"/>
    <mergeCell ref="C24:D24"/>
    <mergeCell ref="C27:C28"/>
    <mergeCell ref="E25:F25"/>
    <mergeCell ref="B31:D31"/>
    <mergeCell ref="C25:C26"/>
    <mergeCell ref="C23:D23"/>
    <mergeCell ref="B32:B35"/>
    <mergeCell ref="C32:C33"/>
    <mergeCell ref="C34:C35"/>
    <mergeCell ref="C30:D30"/>
    <mergeCell ref="C22:D22"/>
    <mergeCell ref="E27:F27"/>
    <mergeCell ref="H27:I27"/>
    <mergeCell ref="E28:F28"/>
    <mergeCell ref="K36:L36"/>
    <mergeCell ref="H30:I30"/>
    <mergeCell ref="K30:L30"/>
    <mergeCell ref="E30:F30"/>
    <mergeCell ref="H25:I25"/>
    <mergeCell ref="K26:L26"/>
    <mergeCell ref="E32:F33"/>
    <mergeCell ref="E34:F35"/>
    <mergeCell ref="G32:G33"/>
    <mergeCell ref="G34:G35"/>
    <mergeCell ref="H32:I33"/>
    <mergeCell ref="H34:I35"/>
    <mergeCell ref="K29:L29"/>
    <mergeCell ref="K31:L31"/>
    <mergeCell ref="K33:L33"/>
    <mergeCell ref="K34:L34"/>
    <mergeCell ref="K35:L35"/>
    <mergeCell ref="E36:F36"/>
    <mergeCell ref="A44:A45"/>
    <mergeCell ref="B44:C44"/>
    <mergeCell ref="K40:L40"/>
    <mergeCell ref="E40:F40"/>
    <mergeCell ref="B41:D41"/>
    <mergeCell ref="B42:D42"/>
    <mergeCell ref="B39:D39"/>
    <mergeCell ref="K38:L38"/>
    <mergeCell ref="K5:L5"/>
    <mergeCell ref="K13:L13"/>
    <mergeCell ref="K17:L17"/>
    <mergeCell ref="E6:F6"/>
    <mergeCell ref="E7:F7"/>
    <mergeCell ref="E8:F8"/>
    <mergeCell ref="K6:L6"/>
    <mergeCell ref="K15:L15"/>
    <mergeCell ref="K16:L16"/>
    <mergeCell ref="E15:F15"/>
    <mergeCell ref="K9:L9"/>
    <mergeCell ref="K10:L10"/>
    <mergeCell ref="K11:L11"/>
    <mergeCell ref="K12:L12"/>
    <mergeCell ref="K7:L7"/>
    <mergeCell ref="K8:L8"/>
    <mergeCell ref="N32:N33"/>
    <mergeCell ref="N34:N35"/>
    <mergeCell ref="B54:D54"/>
    <mergeCell ref="B52:D52"/>
    <mergeCell ref="B53:D53"/>
    <mergeCell ref="B51:D51"/>
    <mergeCell ref="B46:D46"/>
    <mergeCell ref="B47:D47"/>
    <mergeCell ref="B48:D48"/>
    <mergeCell ref="B49:D49"/>
    <mergeCell ref="E39:F39"/>
    <mergeCell ref="K39:L39"/>
    <mergeCell ref="K37:L37"/>
    <mergeCell ref="B40:D40"/>
    <mergeCell ref="M32:M33"/>
    <mergeCell ref="M34:M35"/>
    <mergeCell ref="B36:D36"/>
    <mergeCell ref="B37:C38"/>
    <mergeCell ref="E37:F37"/>
    <mergeCell ref="E38:F38"/>
    <mergeCell ref="K32:L32"/>
    <mergeCell ref="H36:I36"/>
    <mergeCell ref="H37:I37"/>
    <mergeCell ref="E43:F43"/>
    <mergeCell ref="H11:I11"/>
    <mergeCell ref="H12:I12"/>
    <mergeCell ref="H21:I21"/>
    <mergeCell ref="H38:I38"/>
    <mergeCell ref="H39:I39"/>
    <mergeCell ref="H40:I40"/>
    <mergeCell ref="K41:L41"/>
    <mergeCell ref="E42:F42"/>
    <mergeCell ref="H42:I42"/>
    <mergeCell ref="K42:L42"/>
    <mergeCell ref="K23:L23"/>
    <mergeCell ref="K22:L22"/>
    <mergeCell ref="K19:L19"/>
    <mergeCell ref="K20:L20"/>
    <mergeCell ref="K25:L25"/>
    <mergeCell ref="K18:L18"/>
    <mergeCell ref="K14:L14"/>
    <mergeCell ref="K24:L24"/>
    <mergeCell ref="H23:I23"/>
    <mergeCell ref="K21:L21"/>
    <mergeCell ref="K27:L27"/>
    <mergeCell ref="H24:I24"/>
    <mergeCell ref="K28:L28"/>
    <mergeCell ref="H28:I28"/>
    <mergeCell ref="H43:I43"/>
    <mergeCell ref="K43:L43"/>
    <mergeCell ref="E44:F44"/>
    <mergeCell ref="H44:I44"/>
    <mergeCell ref="K44:L44"/>
    <mergeCell ref="E45:F45"/>
    <mergeCell ref="H45:I45"/>
    <mergeCell ref="K45:L45"/>
    <mergeCell ref="E46:F46"/>
    <mergeCell ref="H46:I46"/>
    <mergeCell ref="K46:L46"/>
    <mergeCell ref="E47:F47"/>
    <mergeCell ref="H47:I47"/>
    <mergeCell ref="K47:L47"/>
    <mergeCell ref="E48:F48"/>
    <mergeCell ref="H48:I48"/>
    <mergeCell ref="K48:L48"/>
    <mergeCell ref="E53:F53"/>
    <mergeCell ref="H53:I53"/>
    <mergeCell ref="E54:F54"/>
    <mergeCell ref="H54:I54"/>
    <mergeCell ref="E49:F49"/>
    <mergeCell ref="H49:I49"/>
    <mergeCell ref="E50:F50"/>
    <mergeCell ref="H50:I50"/>
    <mergeCell ref="E51:F51"/>
    <mergeCell ref="H51:I51"/>
    <mergeCell ref="E52:F52"/>
    <mergeCell ref="H52:I52"/>
  </mergeCells>
  <phoneticPr fontId="4"/>
  <dataValidations count="1">
    <dataValidation imeMode="off" allowBlank="1" showInputMessage="1" showErrorMessage="1" sqref="F55:N55 H27:I27 G34:H34 L6:L8 M25:N32 E22:F24 F40 J23:N24 K5:K13 H18:I25 L37:L39 L10:L12 E34 H26 E25:E32 M34:N34 G18:G32 G17:K17 K18:L20 K14:L16 E5:E21 F14:F16 F18:F20 G5:J16 F27 F25 H28:H32 K21:K22 J18:J22 M5:N22 G36:H54 M36:N54 E36:E55 J25:J54 K25:K53 K54"/>
  </dataValidations>
  <printOptions horizontalCentered="1"/>
  <pageMargins left="0.39370078740157483" right="0.39370078740157483" top="0.59055118110236227" bottom="0.39370078740157483" header="0" footer="0.31496062992125984"/>
  <headerFooter scaleWithDoc="0">
    <oddFooter>&amp;C&amp;"ＭＳ ゴシック,標準"&amp;8－ &amp;P －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70"/>
  <sheetViews>
    <sheetView view="pageBreakPreview" zoomScaleNormal="75" zoomScaleSheetLayoutView="100" workbookViewId="0">
      <pane ySplit="4" topLeftCell="A5" activePane="bottomLeft" state="frozen"/>
      <selection pane="bottomLeft" activeCell="S14" sqref="S14"/>
    </sheetView>
  </sheetViews>
  <sheetFormatPr defaultRowHeight="13.5" x14ac:dyDescent="0.15"/>
  <cols>
    <col min="1" max="1" width="2.09765625" style="242" customWidth="1"/>
    <col min="2" max="2" width="3.69921875" style="242" customWidth="1"/>
    <col min="3" max="3" width="7.69921875" style="242" customWidth="1"/>
    <col min="4" max="27" width="4.19921875" style="242" customWidth="1"/>
    <col min="28" max="16384" width="8.796875" style="242"/>
  </cols>
  <sheetData>
    <row r="1" spans="1:29" ht="28.5" customHeight="1" x14ac:dyDescent="0.3">
      <c r="A1" s="1269" t="s">
        <v>506</v>
      </c>
      <c r="B1" s="1269"/>
      <c r="C1" s="1269"/>
      <c r="D1" s="1269"/>
      <c r="E1" s="1269"/>
      <c r="F1" s="1269"/>
      <c r="G1" s="1269"/>
      <c r="H1" s="1269"/>
      <c r="I1" s="1269"/>
      <c r="J1" s="1269"/>
      <c r="K1" s="1269"/>
      <c r="L1" s="1269"/>
      <c r="M1" s="1269"/>
      <c r="N1" s="1269"/>
      <c r="O1" s="1269"/>
      <c r="P1" s="1269"/>
      <c r="Q1" s="1269"/>
      <c r="R1" s="1269"/>
      <c r="S1" s="1269"/>
      <c r="T1" s="1269"/>
      <c r="U1" s="1269"/>
      <c r="V1" s="1269"/>
      <c r="W1" s="1269"/>
      <c r="X1" s="1269"/>
      <c r="Y1" s="1269"/>
      <c r="Z1" s="1269"/>
      <c r="AA1" s="1269"/>
    </row>
    <row r="2" spans="1:29" ht="18.75" customHeight="1" x14ac:dyDescent="0.2">
      <c r="A2" s="243"/>
      <c r="B2" s="243"/>
      <c r="C2" s="244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</row>
    <row r="3" spans="1:29" ht="27" customHeight="1" x14ac:dyDescent="0.15">
      <c r="A3" s="245"/>
      <c r="B3" s="246"/>
      <c r="C3" s="247" t="s">
        <v>507</v>
      </c>
      <c r="D3" s="246"/>
      <c r="E3" s="1270" t="s">
        <v>508</v>
      </c>
      <c r="F3" s="1270"/>
      <c r="G3" s="1270"/>
      <c r="H3" s="1270"/>
      <c r="I3" s="1270"/>
      <c r="J3" s="1270"/>
      <c r="K3" s="248"/>
      <c r="L3" s="246"/>
      <c r="M3" s="1270" t="s">
        <v>509</v>
      </c>
      <c r="N3" s="1270"/>
      <c r="O3" s="1270"/>
      <c r="P3" s="1270"/>
      <c r="Q3" s="1270"/>
      <c r="R3" s="1270"/>
      <c r="S3" s="298"/>
      <c r="T3" s="300"/>
      <c r="U3" s="1270" t="s">
        <v>562</v>
      </c>
      <c r="V3" s="1270"/>
      <c r="W3" s="1270"/>
      <c r="X3" s="1270"/>
      <c r="Y3" s="1270"/>
      <c r="Z3" s="1270"/>
      <c r="AA3" s="249"/>
    </row>
    <row r="4" spans="1:29" ht="27" customHeight="1" x14ac:dyDescent="0.15">
      <c r="A4" s="250" t="s">
        <v>510</v>
      </c>
      <c r="B4" s="251"/>
      <c r="C4" s="252"/>
      <c r="D4" s="293" t="s">
        <v>585</v>
      </c>
      <c r="E4" s="294" t="s">
        <v>512</v>
      </c>
      <c r="F4" s="294" t="s">
        <v>513</v>
      </c>
      <c r="G4" s="294" t="s">
        <v>514</v>
      </c>
      <c r="H4" s="294" t="s">
        <v>515</v>
      </c>
      <c r="I4" s="294" t="s">
        <v>516</v>
      </c>
      <c r="J4" s="294" t="s">
        <v>517</v>
      </c>
      <c r="K4" s="295" t="s">
        <v>1</v>
      </c>
      <c r="L4" s="296" t="s">
        <v>511</v>
      </c>
      <c r="M4" s="294" t="s">
        <v>512</v>
      </c>
      <c r="N4" s="294" t="s">
        <v>513</v>
      </c>
      <c r="O4" s="294" t="s">
        <v>514</v>
      </c>
      <c r="P4" s="294" t="s">
        <v>515</v>
      </c>
      <c r="Q4" s="294" t="s">
        <v>516</v>
      </c>
      <c r="R4" s="294" t="s">
        <v>517</v>
      </c>
      <c r="S4" s="296" t="s">
        <v>1</v>
      </c>
      <c r="T4" s="301" t="s">
        <v>511</v>
      </c>
      <c r="U4" s="294" t="s">
        <v>512</v>
      </c>
      <c r="V4" s="294" t="s">
        <v>513</v>
      </c>
      <c r="W4" s="294" t="s">
        <v>514</v>
      </c>
      <c r="X4" s="294" t="s">
        <v>515</v>
      </c>
      <c r="Y4" s="294" t="s">
        <v>516</v>
      </c>
      <c r="Z4" s="294" t="s">
        <v>517</v>
      </c>
      <c r="AA4" s="297" t="s">
        <v>1</v>
      </c>
    </row>
    <row r="5" spans="1:29" ht="27" customHeight="1" x14ac:dyDescent="0.15">
      <c r="A5" s="253"/>
      <c r="B5" s="254"/>
      <c r="C5" s="255"/>
      <c r="D5" s="254"/>
      <c r="E5" s="256"/>
      <c r="F5" s="256"/>
      <c r="G5" s="256"/>
      <c r="H5" s="256"/>
      <c r="I5" s="256"/>
      <c r="J5" s="256"/>
      <c r="K5" s="257"/>
      <c r="L5" s="254"/>
      <c r="M5" s="256"/>
      <c r="N5" s="256"/>
      <c r="O5" s="256"/>
      <c r="P5" s="256"/>
      <c r="Q5" s="258"/>
      <c r="R5" s="258"/>
      <c r="S5" s="299"/>
      <c r="T5" s="302"/>
      <c r="U5" s="256"/>
      <c r="V5" s="256"/>
      <c r="W5" s="256"/>
      <c r="X5" s="256"/>
      <c r="Y5" s="258"/>
      <c r="Z5" s="258"/>
      <c r="AA5" s="707"/>
    </row>
    <row r="6" spans="1:29" ht="27" customHeight="1" x14ac:dyDescent="0.15">
      <c r="A6" s="1271" t="s">
        <v>161</v>
      </c>
      <c r="B6" s="1267"/>
      <c r="C6" s="1268"/>
      <c r="D6" s="614">
        <f>D8+D25</f>
        <v>19</v>
      </c>
      <c r="E6" s="615">
        <f>E8+E25</f>
        <v>55</v>
      </c>
      <c r="F6" s="615">
        <f t="shared" ref="F6:K6" si="0">F8+F25</f>
        <v>146</v>
      </c>
      <c r="G6" s="615">
        <f t="shared" si="0"/>
        <v>95</v>
      </c>
      <c r="H6" s="615">
        <f t="shared" si="0"/>
        <v>32</v>
      </c>
      <c r="I6" s="615">
        <f t="shared" si="0"/>
        <v>9</v>
      </c>
      <c r="J6" s="615">
        <f t="shared" si="0"/>
        <v>7</v>
      </c>
      <c r="K6" s="693">
        <f t="shared" si="0"/>
        <v>363</v>
      </c>
      <c r="L6" s="614">
        <f>L8+L25</f>
        <v>11</v>
      </c>
      <c r="M6" s="615">
        <f>M8+M25</f>
        <v>40</v>
      </c>
      <c r="N6" s="615">
        <f t="shared" ref="N6:S6" si="1">N8+N25</f>
        <v>91</v>
      </c>
      <c r="O6" s="615">
        <f t="shared" si="1"/>
        <v>51</v>
      </c>
      <c r="P6" s="615">
        <f t="shared" si="1"/>
        <v>14</v>
      </c>
      <c r="Q6" s="615">
        <f t="shared" si="1"/>
        <v>4</v>
      </c>
      <c r="R6" s="615">
        <f t="shared" si="1"/>
        <v>5</v>
      </c>
      <c r="S6" s="693">
        <f t="shared" si="1"/>
        <v>216</v>
      </c>
      <c r="T6" s="614">
        <f>T8+T25</f>
        <v>0</v>
      </c>
      <c r="U6" s="615">
        <f>U8+U25</f>
        <v>0</v>
      </c>
      <c r="V6" s="615">
        <f t="shared" ref="V6:AA6" si="2">V8+V25</f>
        <v>1</v>
      </c>
      <c r="W6" s="615">
        <f t="shared" si="2"/>
        <v>2</v>
      </c>
      <c r="X6" s="615">
        <f t="shared" si="2"/>
        <v>2</v>
      </c>
      <c r="Y6" s="615">
        <f t="shared" si="2"/>
        <v>0</v>
      </c>
      <c r="Z6" s="615">
        <f t="shared" si="2"/>
        <v>0</v>
      </c>
      <c r="AA6" s="615">
        <f t="shared" si="2"/>
        <v>5</v>
      </c>
    </row>
    <row r="7" spans="1:29" ht="27" customHeight="1" x14ac:dyDescent="0.15">
      <c r="A7" s="259"/>
      <c r="B7" s="260"/>
      <c r="C7" s="261"/>
      <c r="D7" s="614"/>
      <c r="E7" s="615"/>
      <c r="F7" s="615"/>
      <c r="G7" s="615"/>
      <c r="H7" s="615"/>
      <c r="I7" s="615"/>
      <c r="J7" s="615"/>
      <c r="K7" s="618"/>
      <c r="L7" s="614"/>
      <c r="M7" s="615"/>
      <c r="N7" s="615"/>
      <c r="O7" s="615"/>
      <c r="P7" s="615"/>
      <c r="Q7" s="615"/>
      <c r="R7" s="615"/>
      <c r="S7" s="616"/>
      <c r="T7" s="617"/>
      <c r="U7" s="615"/>
      <c r="V7" s="615"/>
      <c r="W7" s="615"/>
      <c r="X7" s="615"/>
      <c r="Y7" s="615"/>
      <c r="Z7" s="615"/>
      <c r="AA7" s="615"/>
    </row>
    <row r="8" spans="1:29" ht="27" customHeight="1" x14ac:dyDescent="0.15">
      <c r="A8" s="262"/>
      <c r="B8" s="1272" t="s">
        <v>518</v>
      </c>
      <c r="C8" s="1273"/>
      <c r="D8" s="615">
        <f>SUM(D10:D23)</f>
        <v>14</v>
      </c>
      <c r="E8" s="615">
        <f t="shared" ref="E8:K8" si="3">SUM(E10:E23)</f>
        <v>35</v>
      </c>
      <c r="F8" s="615">
        <f t="shared" si="3"/>
        <v>115</v>
      </c>
      <c r="G8" s="615">
        <f t="shared" si="3"/>
        <v>79</v>
      </c>
      <c r="H8" s="615">
        <f t="shared" si="3"/>
        <v>24</v>
      </c>
      <c r="I8" s="615">
        <f t="shared" si="3"/>
        <v>9</v>
      </c>
      <c r="J8" s="615">
        <f t="shared" si="3"/>
        <v>7</v>
      </c>
      <c r="K8" s="693">
        <f t="shared" si="3"/>
        <v>283</v>
      </c>
      <c r="L8" s="615">
        <f>SUM(L10:L23)</f>
        <v>8</v>
      </c>
      <c r="M8" s="615">
        <f>SUM(M10:M23)</f>
        <v>24</v>
      </c>
      <c r="N8" s="615">
        <f t="shared" ref="N8:AA8" si="4">SUM(N10:N23)</f>
        <v>73</v>
      </c>
      <c r="O8" s="615">
        <f t="shared" si="4"/>
        <v>42</v>
      </c>
      <c r="P8" s="615">
        <f t="shared" si="4"/>
        <v>7</v>
      </c>
      <c r="Q8" s="615">
        <f t="shared" si="4"/>
        <v>4</v>
      </c>
      <c r="R8" s="615">
        <f t="shared" si="4"/>
        <v>5</v>
      </c>
      <c r="S8" s="616">
        <f>SUM(S10:S23)</f>
        <v>163</v>
      </c>
      <c r="T8" s="617">
        <f t="shared" si="4"/>
        <v>0</v>
      </c>
      <c r="U8" s="615">
        <f t="shared" si="4"/>
        <v>0</v>
      </c>
      <c r="V8" s="615">
        <f t="shared" si="4"/>
        <v>1</v>
      </c>
      <c r="W8" s="615">
        <f t="shared" si="4"/>
        <v>1</v>
      </c>
      <c r="X8" s="615">
        <f t="shared" si="4"/>
        <v>2</v>
      </c>
      <c r="Y8" s="615">
        <f t="shared" si="4"/>
        <v>0</v>
      </c>
      <c r="Z8" s="615">
        <f t="shared" si="4"/>
        <v>0</v>
      </c>
      <c r="AA8" s="615">
        <f t="shared" si="4"/>
        <v>4</v>
      </c>
    </row>
    <row r="9" spans="1:29" ht="27" customHeight="1" x14ac:dyDescent="0.15">
      <c r="A9" s="253"/>
      <c r="B9" s="263"/>
      <c r="C9" s="264"/>
      <c r="D9" s="265"/>
      <c r="E9" s="266"/>
      <c r="F9" s="266"/>
      <c r="G9" s="266"/>
      <c r="H9" s="266"/>
      <c r="I9" s="266"/>
      <c r="J9" s="266"/>
      <c r="K9" s="267"/>
      <c r="L9" s="265"/>
      <c r="M9" s="266"/>
      <c r="N9" s="266"/>
      <c r="O9" s="266"/>
      <c r="P9" s="266"/>
      <c r="Q9" s="266"/>
      <c r="R9" s="266"/>
      <c r="S9" s="619"/>
      <c r="T9" s="620"/>
      <c r="U9" s="266"/>
      <c r="V9" s="266"/>
      <c r="W9" s="266"/>
      <c r="X9" s="266"/>
      <c r="Y9" s="266"/>
      <c r="Z9" s="266"/>
      <c r="AA9" s="266"/>
    </row>
    <row r="10" spans="1:29" ht="27" customHeight="1" x14ac:dyDescent="0.15">
      <c r="A10" s="253"/>
      <c r="B10" s="263"/>
      <c r="C10" s="268" t="s">
        <v>174</v>
      </c>
      <c r="D10" s="269">
        <v>1</v>
      </c>
      <c r="E10" s="270">
        <v>3</v>
      </c>
      <c r="F10" s="270">
        <v>1</v>
      </c>
      <c r="G10" s="270">
        <v>0</v>
      </c>
      <c r="H10" s="270">
        <v>0</v>
      </c>
      <c r="I10" s="270">
        <v>0</v>
      </c>
      <c r="J10" s="270">
        <v>0</v>
      </c>
      <c r="K10" s="694">
        <f>SUM(D10:J10)</f>
        <v>5</v>
      </c>
      <c r="L10" s="269">
        <v>1</v>
      </c>
      <c r="M10" s="270">
        <v>2</v>
      </c>
      <c r="N10" s="270">
        <v>1</v>
      </c>
      <c r="O10" s="270">
        <v>0</v>
      </c>
      <c r="P10" s="270">
        <v>0</v>
      </c>
      <c r="Q10" s="270">
        <v>0</v>
      </c>
      <c r="R10" s="270">
        <v>0</v>
      </c>
      <c r="S10" s="621">
        <f>SUM(L10:R10)</f>
        <v>4</v>
      </c>
      <c r="T10" s="695">
        <v>0</v>
      </c>
      <c r="U10" s="270">
        <v>0</v>
      </c>
      <c r="V10" s="270">
        <v>0</v>
      </c>
      <c r="W10" s="270">
        <v>0</v>
      </c>
      <c r="X10" s="270">
        <v>0</v>
      </c>
      <c r="Y10" s="270">
        <v>0</v>
      </c>
      <c r="Z10" s="270">
        <v>0</v>
      </c>
      <c r="AA10" s="270">
        <f>SUM(T10:Z10)</f>
        <v>0</v>
      </c>
      <c r="AC10" s="271"/>
    </row>
    <row r="11" spans="1:29" ht="27" customHeight="1" x14ac:dyDescent="0.15">
      <c r="A11" s="253"/>
      <c r="B11" s="263"/>
      <c r="C11" s="268" t="s">
        <v>519</v>
      </c>
      <c r="D11" s="269">
        <v>0</v>
      </c>
      <c r="E11" s="270">
        <v>0</v>
      </c>
      <c r="F11" s="270">
        <v>0</v>
      </c>
      <c r="G11" s="270">
        <v>0</v>
      </c>
      <c r="H11" s="270">
        <v>0</v>
      </c>
      <c r="I11" s="270">
        <v>0</v>
      </c>
      <c r="J11" s="270">
        <v>0</v>
      </c>
      <c r="K11" s="694">
        <f t="shared" ref="K11:K23" si="5">SUM(D11:J11)</f>
        <v>0</v>
      </c>
      <c r="L11" s="269">
        <v>0</v>
      </c>
      <c r="M11" s="270">
        <v>0</v>
      </c>
      <c r="N11" s="270">
        <v>0</v>
      </c>
      <c r="O11" s="270">
        <v>0</v>
      </c>
      <c r="P11" s="270">
        <v>0</v>
      </c>
      <c r="Q11" s="270">
        <v>0</v>
      </c>
      <c r="R11" s="270">
        <v>0</v>
      </c>
      <c r="S11" s="621">
        <f t="shared" ref="S11:S23" si="6">SUM(L11:R11)</f>
        <v>0</v>
      </c>
      <c r="T11" s="695">
        <v>0</v>
      </c>
      <c r="U11" s="270">
        <v>0</v>
      </c>
      <c r="V11" s="270">
        <v>0</v>
      </c>
      <c r="W11" s="270">
        <v>0</v>
      </c>
      <c r="X11" s="270">
        <v>0</v>
      </c>
      <c r="Y11" s="270">
        <v>0</v>
      </c>
      <c r="Z11" s="270">
        <v>0</v>
      </c>
      <c r="AA11" s="270">
        <f t="shared" ref="AA11:AA23" si="7">SUM(T11:Z11)</f>
        <v>0</v>
      </c>
      <c r="AC11" s="271"/>
    </row>
    <row r="12" spans="1:29" ht="27" customHeight="1" x14ac:dyDescent="0.15">
      <c r="A12" s="253"/>
      <c r="B12" s="263"/>
      <c r="C12" s="268" t="s">
        <v>520</v>
      </c>
      <c r="D12" s="269">
        <v>1</v>
      </c>
      <c r="E12" s="270">
        <v>3</v>
      </c>
      <c r="F12" s="270">
        <v>15</v>
      </c>
      <c r="G12" s="270">
        <v>6</v>
      </c>
      <c r="H12" s="270">
        <v>2</v>
      </c>
      <c r="I12" s="270">
        <v>3</v>
      </c>
      <c r="J12" s="270">
        <v>0</v>
      </c>
      <c r="K12" s="694">
        <f t="shared" si="5"/>
        <v>30</v>
      </c>
      <c r="L12" s="269">
        <v>0</v>
      </c>
      <c r="M12" s="270">
        <v>1</v>
      </c>
      <c r="N12" s="270">
        <v>11</v>
      </c>
      <c r="O12" s="270">
        <v>4</v>
      </c>
      <c r="P12" s="270">
        <v>0</v>
      </c>
      <c r="Q12" s="270">
        <v>0</v>
      </c>
      <c r="R12" s="270">
        <v>0</v>
      </c>
      <c r="S12" s="621">
        <f t="shared" si="6"/>
        <v>16</v>
      </c>
      <c r="T12" s="695">
        <v>0</v>
      </c>
      <c r="U12" s="270">
        <v>0</v>
      </c>
      <c r="V12" s="270">
        <v>0</v>
      </c>
      <c r="W12" s="270">
        <v>0</v>
      </c>
      <c r="X12" s="270">
        <v>0</v>
      </c>
      <c r="Y12" s="270">
        <v>0</v>
      </c>
      <c r="Z12" s="270">
        <v>0</v>
      </c>
      <c r="AA12" s="270">
        <f t="shared" si="7"/>
        <v>0</v>
      </c>
      <c r="AC12" s="271"/>
    </row>
    <row r="13" spans="1:29" ht="27" customHeight="1" x14ac:dyDescent="0.15">
      <c r="A13" s="253"/>
      <c r="B13" s="263"/>
      <c r="C13" s="268" t="s">
        <v>521</v>
      </c>
      <c r="D13" s="269">
        <v>0</v>
      </c>
      <c r="E13" s="270">
        <v>1</v>
      </c>
      <c r="F13" s="270">
        <v>5</v>
      </c>
      <c r="G13" s="270">
        <v>2</v>
      </c>
      <c r="H13" s="270">
        <v>0</v>
      </c>
      <c r="I13" s="270">
        <v>0</v>
      </c>
      <c r="J13" s="270">
        <v>0</v>
      </c>
      <c r="K13" s="694">
        <f t="shared" si="5"/>
        <v>8</v>
      </c>
      <c r="L13" s="269">
        <v>0</v>
      </c>
      <c r="M13" s="270">
        <v>1</v>
      </c>
      <c r="N13" s="270">
        <v>2</v>
      </c>
      <c r="O13" s="270">
        <v>1</v>
      </c>
      <c r="P13" s="270">
        <v>0</v>
      </c>
      <c r="Q13" s="270">
        <v>0</v>
      </c>
      <c r="R13" s="270">
        <v>0</v>
      </c>
      <c r="S13" s="621">
        <f t="shared" si="6"/>
        <v>4</v>
      </c>
      <c r="T13" s="695">
        <v>0</v>
      </c>
      <c r="U13" s="270">
        <v>0</v>
      </c>
      <c r="V13" s="270">
        <v>0</v>
      </c>
      <c r="W13" s="270">
        <v>0</v>
      </c>
      <c r="X13" s="270">
        <v>0</v>
      </c>
      <c r="Y13" s="270">
        <v>0</v>
      </c>
      <c r="Z13" s="270">
        <v>0</v>
      </c>
      <c r="AA13" s="270">
        <f t="shared" si="7"/>
        <v>0</v>
      </c>
      <c r="AC13" s="271"/>
    </row>
    <row r="14" spans="1:29" ht="27" customHeight="1" x14ac:dyDescent="0.15">
      <c r="A14" s="253"/>
      <c r="B14" s="263"/>
      <c r="C14" s="268" t="s">
        <v>522</v>
      </c>
      <c r="D14" s="269">
        <v>0</v>
      </c>
      <c r="E14" s="270">
        <v>3</v>
      </c>
      <c r="F14" s="270">
        <v>12</v>
      </c>
      <c r="G14" s="270">
        <v>11</v>
      </c>
      <c r="H14" s="270">
        <v>1</v>
      </c>
      <c r="I14" s="270">
        <v>0</v>
      </c>
      <c r="J14" s="270">
        <v>0</v>
      </c>
      <c r="K14" s="694">
        <f t="shared" si="5"/>
        <v>27</v>
      </c>
      <c r="L14" s="269">
        <v>0</v>
      </c>
      <c r="M14" s="270">
        <v>1</v>
      </c>
      <c r="N14" s="270">
        <v>9</v>
      </c>
      <c r="O14" s="270">
        <v>5</v>
      </c>
      <c r="P14" s="270">
        <v>0</v>
      </c>
      <c r="Q14" s="270">
        <v>0</v>
      </c>
      <c r="R14" s="270">
        <v>0</v>
      </c>
      <c r="S14" s="621">
        <f t="shared" si="6"/>
        <v>15</v>
      </c>
      <c r="T14" s="695">
        <v>0</v>
      </c>
      <c r="U14" s="270">
        <v>0</v>
      </c>
      <c r="V14" s="270">
        <v>0</v>
      </c>
      <c r="W14" s="270">
        <v>0</v>
      </c>
      <c r="X14" s="270">
        <v>0</v>
      </c>
      <c r="Y14" s="270">
        <v>0</v>
      </c>
      <c r="Z14" s="270">
        <v>0</v>
      </c>
      <c r="AA14" s="270">
        <f t="shared" si="7"/>
        <v>0</v>
      </c>
      <c r="AC14" s="271"/>
    </row>
    <row r="15" spans="1:29" ht="27" customHeight="1" x14ac:dyDescent="0.15">
      <c r="A15" s="253"/>
      <c r="B15" s="263"/>
      <c r="C15" s="268" t="s">
        <v>523</v>
      </c>
      <c r="D15" s="269">
        <v>1</v>
      </c>
      <c r="E15" s="270">
        <v>5</v>
      </c>
      <c r="F15" s="270">
        <v>12</v>
      </c>
      <c r="G15" s="270">
        <v>3</v>
      </c>
      <c r="H15" s="270">
        <v>0</v>
      </c>
      <c r="I15" s="270">
        <v>0</v>
      </c>
      <c r="J15" s="270">
        <v>0</v>
      </c>
      <c r="K15" s="694">
        <f t="shared" si="5"/>
        <v>21</v>
      </c>
      <c r="L15" s="269">
        <v>0</v>
      </c>
      <c r="M15" s="270">
        <v>3</v>
      </c>
      <c r="N15" s="270">
        <v>4</v>
      </c>
      <c r="O15" s="270">
        <v>1</v>
      </c>
      <c r="P15" s="270">
        <v>0</v>
      </c>
      <c r="Q15" s="270">
        <v>0</v>
      </c>
      <c r="R15" s="270">
        <v>0</v>
      </c>
      <c r="S15" s="621">
        <f t="shared" si="6"/>
        <v>8</v>
      </c>
      <c r="T15" s="695">
        <v>0</v>
      </c>
      <c r="U15" s="270">
        <v>0</v>
      </c>
      <c r="V15" s="270">
        <v>0</v>
      </c>
      <c r="W15" s="270">
        <v>0</v>
      </c>
      <c r="X15" s="270">
        <v>0</v>
      </c>
      <c r="Y15" s="270">
        <v>0</v>
      </c>
      <c r="Z15" s="270">
        <v>0</v>
      </c>
      <c r="AA15" s="270">
        <f t="shared" si="7"/>
        <v>0</v>
      </c>
      <c r="AC15" s="271"/>
    </row>
    <row r="16" spans="1:29" ht="27" customHeight="1" x14ac:dyDescent="0.15">
      <c r="A16" s="253"/>
      <c r="B16" s="263"/>
      <c r="C16" s="268" t="s">
        <v>524</v>
      </c>
      <c r="D16" s="269">
        <v>4</v>
      </c>
      <c r="E16" s="270">
        <v>3</v>
      </c>
      <c r="F16" s="270">
        <v>7</v>
      </c>
      <c r="G16" s="270">
        <v>3</v>
      </c>
      <c r="H16" s="270">
        <v>1</v>
      </c>
      <c r="I16" s="270">
        <v>2</v>
      </c>
      <c r="J16" s="270">
        <v>0</v>
      </c>
      <c r="K16" s="694">
        <f t="shared" si="5"/>
        <v>20</v>
      </c>
      <c r="L16" s="269">
        <v>3</v>
      </c>
      <c r="M16" s="270">
        <v>2</v>
      </c>
      <c r="N16" s="270">
        <v>3</v>
      </c>
      <c r="O16" s="270">
        <v>0</v>
      </c>
      <c r="P16" s="270">
        <v>1</v>
      </c>
      <c r="Q16" s="270">
        <v>1</v>
      </c>
      <c r="R16" s="270">
        <v>0</v>
      </c>
      <c r="S16" s="621">
        <f t="shared" si="6"/>
        <v>10</v>
      </c>
      <c r="T16" s="695">
        <v>0</v>
      </c>
      <c r="U16" s="270">
        <v>0</v>
      </c>
      <c r="V16" s="270">
        <v>0</v>
      </c>
      <c r="W16" s="270">
        <v>0</v>
      </c>
      <c r="X16" s="270">
        <v>0</v>
      </c>
      <c r="Y16" s="270">
        <v>0</v>
      </c>
      <c r="Z16" s="270">
        <v>0</v>
      </c>
      <c r="AA16" s="270">
        <f t="shared" si="7"/>
        <v>0</v>
      </c>
      <c r="AC16" s="271"/>
    </row>
    <row r="17" spans="1:29" ht="27" customHeight="1" x14ac:dyDescent="0.15">
      <c r="A17" s="253"/>
      <c r="B17" s="263"/>
      <c r="C17" s="268" t="s">
        <v>525</v>
      </c>
      <c r="D17" s="269">
        <v>3</v>
      </c>
      <c r="E17" s="270">
        <v>4</v>
      </c>
      <c r="F17" s="270">
        <v>2</v>
      </c>
      <c r="G17" s="270">
        <v>8</v>
      </c>
      <c r="H17" s="270">
        <v>1</v>
      </c>
      <c r="I17" s="270">
        <v>1</v>
      </c>
      <c r="J17" s="270">
        <v>0</v>
      </c>
      <c r="K17" s="694">
        <f t="shared" si="5"/>
        <v>19</v>
      </c>
      <c r="L17" s="269">
        <v>2</v>
      </c>
      <c r="M17" s="270">
        <v>1</v>
      </c>
      <c r="N17" s="270">
        <v>1</v>
      </c>
      <c r="O17" s="270">
        <v>5</v>
      </c>
      <c r="P17" s="270">
        <v>1</v>
      </c>
      <c r="Q17" s="270">
        <v>0</v>
      </c>
      <c r="R17" s="270">
        <v>0</v>
      </c>
      <c r="S17" s="621">
        <f t="shared" si="6"/>
        <v>10</v>
      </c>
      <c r="T17" s="695">
        <v>0</v>
      </c>
      <c r="U17" s="270">
        <v>0</v>
      </c>
      <c r="V17" s="270">
        <v>0</v>
      </c>
      <c r="W17" s="270">
        <v>0</v>
      </c>
      <c r="X17" s="270">
        <v>1</v>
      </c>
      <c r="Y17" s="270">
        <v>0</v>
      </c>
      <c r="Z17" s="270">
        <v>0</v>
      </c>
      <c r="AA17" s="270">
        <f t="shared" si="7"/>
        <v>1</v>
      </c>
      <c r="AC17" s="271"/>
    </row>
    <row r="18" spans="1:29" ht="27" customHeight="1" x14ac:dyDescent="0.15">
      <c r="A18" s="253"/>
      <c r="B18" s="263"/>
      <c r="C18" s="268" t="s">
        <v>526</v>
      </c>
      <c r="D18" s="269">
        <v>0</v>
      </c>
      <c r="E18" s="270">
        <v>0</v>
      </c>
      <c r="F18" s="270">
        <v>5</v>
      </c>
      <c r="G18" s="270">
        <v>4</v>
      </c>
      <c r="H18" s="270">
        <v>1</v>
      </c>
      <c r="I18" s="270">
        <v>0</v>
      </c>
      <c r="J18" s="270">
        <v>2</v>
      </c>
      <c r="K18" s="694">
        <f t="shared" si="5"/>
        <v>12</v>
      </c>
      <c r="L18" s="269">
        <v>0</v>
      </c>
      <c r="M18" s="270">
        <v>0</v>
      </c>
      <c r="N18" s="270">
        <v>5</v>
      </c>
      <c r="O18" s="270">
        <v>3</v>
      </c>
      <c r="P18" s="270">
        <v>0</v>
      </c>
      <c r="Q18" s="270">
        <v>0</v>
      </c>
      <c r="R18" s="270">
        <v>2</v>
      </c>
      <c r="S18" s="621">
        <f t="shared" si="6"/>
        <v>10</v>
      </c>
      <c r="T18" s="695">
        <v>0</v>
      </c>
      <c r="U18" s="270">
        <v>0</v>
      </c>
      <c r="V18" s="270">
        <v>0</v>
      </c>
      <c r="W18" s="270">
        <v>0</v>
      </c>
      <c r="X18" s="270">
        <v>0</v>
      </c>
      <c r="Y18" s="270">
        <v>0</v>
      </c>
      <c r="Z18" s="270">
        <v>0</v>
      </c>
      <c r="AA18" s="270">
        <f t="shared" si="7"/>
        <v>0</v>
      </c>
      <c r="AC18" s="271"/>
    </row>
    <row r="19" spans="1:29" ht="27" customHeight="1" x14ac:dyDescent="0.15">
      <c r="A19" s="253"/>
      <c r="B19" s="263"/>
      <c r="C19" s="268" t="s">
        <v>527</v>
      </c>
      <c r="D19" s="269">
        <v>0</v>
      </c>
      <c r="E19" s="270">
        <v>0</v>
      </c>
      <c r="F19" s="270">
        <v>3</v>
      </c>
      <c r="G19" s="270">
        <v>10</v>
      </c>
      <c r="H19" s="270">
        <v>7</v>
      </c>
      <c r="I19" s="270">
        <v>3</v>
      </c>
      <c r="J19" s="270">
        <v>4</v>
      </c>
      <c r="K19" s="694">
        <f t="shared" si="5"/>
        <v>27</v>
      </c>
      <c r="L19" s="269">
        <v>0</v>
      </c>
      <c r="M19" s="270">
        <v>0</v>
      </c>
      <c r="N19" s="270">
        <v>3</v>
      </c>
      <c r="O19" s="270">
        <v>5</v>
      </c>
      <c r="P19" s="270">
        <v>2</v>
      </c>
      <c r="Q19" s="270">
        <v>3</v>
      </c>
      <c r="R19" s="270">
        <v>2</v>
      </c>
      <c r="S19" s="621">
        <f t="shared" si="6"/>
        <v>15</v>
      </c>
      <c r="T19" s="695">
        <v>0</v>
      </c>
      <c r="U19" s="270">
        <v>0</v>
      </c>
      <c r="V19" s="270">
        <v>0</v>
      </c>
      <c r="W19" s="270">
        <v>0</v>
      </c>
      <c r="X19" s="270">
        <v>0</v>
      </c>
      <c r="Y19" s="270">
        <v>0</v>
      </c>
      <c r="Z19" s="270">
        <v>0</v>
      </c>
      <c r="AA19" s="270">
        <f t="shared" si="7"/>
        <v>0</v>
      </c>
      <c r="AC19" s="271"/>
    </row>
    <row r="20" spans="1:29" ht="27" customHeight="1" x14ac:dyDescent="0.15">
      <c r="A20" s="253"/>
      <c r="B20" s="263"/>
      <c r="C20" s="272" t="s">
        <v>528</v>
      </c>
      <c r="D20" s="269">
        <v>0</v>
      </c>
      <c r="E20" s="270">
        <v>3</v>
      </c>
      <c r="F20" s="270">
        <v>22</v>
      </c>
      <c r="G20" s="270">
        <v>9</v>
      </c>
      <c r="H20" s="270">
        <v>0</v>
      </c>
      <c r="I20" s="270">
        <v>0</v>
      </c>
      <c r="J20" s="270">
        <v>0</v>
      </c>
      <c r="K20" s="694">
        <f t="shared" si="5"/>
        <v>34</v>
      </c>
      <c r="L20" s="269">
        <v>0</v>
      </c>
      <c r="M20" s="270">
        <v>3</v>
      </c>
      <c r="N20" s="270">
        <v>15</v>
      </c>
      <c r="O20" s="270">
        <v>2</v>
      </c>
      <c r="P20" s="270">
        <v>0</v>
      </c>
      <c r="Q20" s="270">
        <v>0</v>
      </c>
      <c r="R20" s="270">
        <v>0</v>
      </c>
      <c r="S20" s="621">
        <f t="shared" si="6"/>
        <v>20</v>
      </c>
      <c r="T20" s="695">
        <v>0</v>
      </c>
      <c r="U20" s="270">
        <v>0</v>
      </c>
      <c r="V20" s="270">
        <v>0</v>
      </c>
      <c r="W20" s="270">
        <v>1</v>
      </c>
      <c r="X20" s="270">
        <v>1</v>
      </c>
      <c r="Y20" s="270">
        <v>0</v>
      </c>
      <c r="Z20" s="270">
        <v>0</v>
      </c>
      <c r="AA20" s="270">
        <f t="shared" si="7"/>
        <v>2</v>
      </c>
      <c r="AC20" s="271"/>
    </row>
    <row r="21" spans="1:29" ht="27" customHeight="1" x14ac:dyDescent="0.15">
      <c r="A21" s="253"/>
      <c r="B21" s="263"/>
      <c r="C21" s="268" t="s">
        <v>529</v>
      </c>
      <c r="D21" s="269">
        <v>2</v>
      </c>
      <c r="E21" s="270">
        <v>5</v>
      </c>
      <c r="F21" s="270">
        <v>15</v>
      </c>
      <c r="G21" s="270">
        <v>11</v>
      </c>
      <c r="H21" s="270">
        <v>5</v>
      </c>
      <c r="I21" s="270">
        <v>0</v>
      </c>
      <c r="J21" s="270">
        <v>1</v>
      </c>
      <c r="K21" s="694">
        <f t="shared" si="5"/>
        <v>39</v>
      </c>
      <c r="L21" s="269">
        <v>0</v>
      </c>
      <c r="M21" s="270">
        <v>5</v>
      </c>
      <c r="N21" s="270">
        <v>8</v>
      </c>
      <c r="O21" s="270">
        <v>5</v>
      </c>
      <c r="P21" s="270">
        <v>0</v>
      </c>
      <c r="Q21" s="270">
        <v>0</v>
      </c>
      <c r="R21" s="270">
        <v>1</v>
      </c>
      <c r="S21" s="621">
        <f t="shared" si="6"/>
        <v>19</v>
      </c>
      <c r="T21" s="695">
        <v>0</v>
      </c>
      <c r="U21" s="270">
        <v>0</v>
      </c>
      <c r="V21" s="270">
        <v>0</v>
      </c>
      <c r="W21" s="270">
        <v>0</v>
      </c>
      <c r="X21" s="270">
        <v>0</v>
      </c>
      <c r="Y21" s="270">
        <v>0</v>
      </c>
      <c r="Z21" s="270">
        <v>0</v>
      </c>
      <c r="AA21" s="270">
        <f t="shared" si="7"/>
        <v>0</v>
      </c>
      <c r="AC21" s="271"/>
    </row>
    <row r="22" spans="1:29" ht="27" customHeight="1" x14ac:dyDescent="0.15">
      <c r="A22" s="253"/>
      <c r="B22" s="263"/>
      <c r="C22" s="268" t="s">
        <v>530</v>
      </c>
      <c r="D22" s="269">
        <v>2</v>
      </c>
      <c r="E22" s="270">
        <v>2</v>
      </c>
      <c r="F22" s="270">
        <v>11</v>
      </c>
      <c r="G22" s="270">
        <v>5</v>
      </c>
      <c r="H22" s="270">
        <v>5</v>
      </c>
      <c r="I22" s="270">
        <v>0</v>
      </c>
      <c r="J22" s="270">
        <v>0</v>
      </c>
      <c r="K22" s="694">
        <f t="shared" si="5"/>
        <v>25</v>
      </c>
      <c r="L22" s="269">
        <v>2</v>
      </c>
      <c r="M22" s="270">
        <v>3</v>
      </c>
      <c r="N22" s="270">
        <v>7</v>
      </c>
      <c r="O22" s="270">
        <v>5</v>
      </c>
      <c r="P22" s="270">
        <v>2</v>
      </c>
      <c r="Q22" s="270">
        <v>0</v>
      </c>
      <c r="R22" s="270">
        <v>0</v>
      </c>
      <c r="S22" s="621">
        <f t="shared" si="6"/>
        <v>19</v>
      </c>
      <c r="T22" s="695">
        <v>0</v>
      </c>
      <c r="U22" s="270">
        <v>0</v>
      </c>
      <c r="V22" s="270">
        <v>0</v>
      </c>
      <c r="W22" s="270">
        <v>0</v>
      </c>
      <c r="X22" s="270">
        <v>0</v>
      </c>
      <c r="Y22" s="270">
        <v>0</v>
      </c>
      <c r="Z22" s="270">
        <v>0</v>
      </c>
      <c r="AA22" s="270">
        <f t="shared" si="7"/>
        <v>0</v>
      </c>
      <c r="AC22" s="271"/>
    </row>
    <row r="23" spans="1:29" ht="27" customHeight="1" x14ac:dyDescent="0.15">
      <c r="A23" s="253"/>
      <c r="B23" s="263"/>
      <c r="C23" s="268" t="s">
        <v>531</v>
      </c>
      <c r="D23" s="697">
        <v>0</v>
      </c>
      <c r="E23" s="697">
        <v>3</v>
      </c>
      <c r="F23" s="697">
        <v>5</v>
      </c>
      <c r="G23" s="697">
        <v>7</v>
      </c>
      <c r="H23" s="697">
        <v>1</v>
      </c>
      <c r="I23" s="697">
        <v>0</v>
      </c>
      <c r="J23" s="697">
        <v>0</v>
      </c>
      <c r="K23" s="694">
        <f t="shared" si="5"/>
        <v>16</v>
      </c>
      <c r="L23" s="270">
        <v>0</v>
      </c>
      <c r="M23" s="270">
        <v>2</v>
      </c>
      <c r="N23" s="270">
        <v>4</v>
      </c>
      <c r="O23" s="270">
        <v>6</v>
      </c>
      <c r="P23" s="270">
        <v>1</v>
      </c>
      <c r="Q23" s="270">
        <v>0</v>
      </c>
      <c r="R23" s="270">
        <v>0</v>
      </c>
      <c r="S23" s="621">
        <f t="shared" si="6"/>
        <v>13</v>
      </c>
      <c r="T23" s="698">
        <v>0</v>
      </c>
      <c r="U23" s="270">
        <v>0</v>
      </c>
      <c r="V23" s="270">
        <v>1</v>
      </c>
      <c r="W23" s="270">
        <v>0</v>
      </c>
      <c r="X23" s="270">
        <v>0</v>
      </c>
      <c r="Y23" s="270">
        <v>0</v>
      </c>
      <c r="Z23" s="270">
        <v>0</v>
      </c>
      <c r="AA23" s="270">
        <f t="shared" si="7"/>
        <v>1</v>
      </c>
      <c r="AC23" s="271"/>
    </row>
    <row r="24" spans="1:29" ht="27" customHeight="1" x14ac:dyDescent="0.15">
      <c r="A24" s="245"/>
      <c r="B24" s="273"/>
      <c r="C24" s="274"/>
      <c r="D24" s="275"/>
      <c r="E24" s="276"/>
      <c r="F24" s="277"/>
      <c r="G24" s="276"/>
      <c r="H24" s="276"/>
      <c r="I24" s="276"/>
      <c r="J24" s="276"/>
      <c r="K24" s="278"/>
      <c r="L24" s="275"/>
      <c r="M24" s="276"/>
      <c r="N24" s="277"/>
      <c r="O24" s="276"/>
      <c r="P24" s="276"/>
      <c r="Q24" s="276"/>
      <c r="R24" s="276"/>
      <c r="S24" s="622"/>
      <c r="T24" s="699"/>
      <c r="U24" s="276"/>
      <c r="V24" s="277"/>
      <c r="W24" s="276"/>
      <c r="X24" s="276"/>
      <c r="Y24" s="276"/>
      <c r="Z24" s="276"/>
      <c r="AA24" s="276"/>
    </row>
    <row r="25" spans="1:29" ht="27" customHeight="1" x14ac:dyDescent="0.15">
      <c r="A25" s="679"/>
      <c r="B25" s="1267" t="s">
        <v>532</v>
      </c>
      <c r="C25" s="1268"/>
      <c r="D25" s="615">
        <f t="shared" ref="D25:AA25" si="8">SUM(D27:D48)</f>
        <v>5</v>
      </c>
      <c r="E25" s="615">
        <f t="shared" si="8"/>
        <v>20</v>
      </c>
      <c r="F25" s="615">
        <f t="shared" si="8"/>
        <v>31</v>
      </c>
      <c r="G25" s="615">
        <f t="shared" si="8"/>
        <v>16</v>
      </c>
      <c r="H25" s="615">
        <f t="shared" si="8"/>
        <v>8</v>
      </c>
      <c r="I25" s="615">
        <f t="shared" si="8"/>
        <v>0</v>
      </c>
      <c r="J25" s="615">
        <f t="shared" si="8"/>
        <v>0</v>
      </c>
      <c r="K25" s="618">
        <f t="shared" si="8"/>
        <v>80</v>
      </c>
      <c r="L25" s="615">
        <f t="shared" si="8"/>
        <v>3</v>
      </c>
      <c r="M25" s="615">
        <f t="shared" si="8"/>
        <v>16</v>
      </c>
      <c r="N25" s="615">
        <f t="shared" si="8"/>
        <v>18</v>
      </c>
      <c r="O25" s="615">
        <f t="shared" si="8"/>
        <v>9</v>
      </c>
      <c r="P25" s="615">
        <f t="shared" si="8"/>
        <v>7</v>
      </c>
      <c r="Q25" s="615">
        <f t="shared" si="8"/>
        <v>0</v>
      </c>
      <c r="R25" s="615">
        <f t="shared" si="8"/>
        <v>0</v>
      </c>
      <c r="S25" s="616">
        <f t="shared" si="8"/>
        <v>53</v>
      </c>
      <c r="T25" s="700">
        <f t="shared" si="8"/>
        <v>0</v>
      </c>
      <c r="U25" s="615">
        <f t="shared" si="8"/>
        <v>0</v>
      </c>
      <c r="V25" s="615">
        <f t="shared" si="8"/>
        <v>0</v>
      </c>
      <c r="W25" s="615">
        <f t="shared" si="8"/>
        <v>1</v>
      </c>
      <c r="X25" s="615">
        <f t="shared" si="8"/>
        <v>0</v>
      </c>
      <c r="Y25" s="615">
        <f t="shared" si="8"/>
        <v>0</v>
      </c>
      <c r="Z25" s="615">
        <f t="shared" si="8"/>
        <v>0</v>
      </c>
      <c r="AA25" s="615">
        <f t="shared" si="8"/>
        <v>1</v>
      </c>
    </row>
    <row r="26" spans="1:29" ht="27" customHeight="1" x14ac:dyDescent="0.15">
      <c r="A26" s="253"/>
      <c r="B26" s="263"/>
      <c r="C26" s="268"/>
      <c r="D26" s="265"/>
      <c r="E26" s="266"/>
      <c r="F26" s="266"/>
      <c r="G26" s="266"/>
      <c r="H26" s="266"/>
      <c r="I26" s="266"/>
      <c r="J26" s="266"/>
      <c r="K26" s="267"/>
      <c r="L26" s="265"/>
      <c r="M26" s="266"/>
      <c r="N26" s="266"/>
      <c r="O26" s="266"/>
      <c r="P26" s="266"/>
      <c r="Q26" s="266"/>
      <c r="R26" s="266"/>
      <c r="S26" s="619"/>
      <c r="T26" s="620"/>
      <c r="U26" s="266"/>
      <c r="V26" s="266"/>
      <c r="W26" s="266"/>
      <c r="X26" s="266"/>
      <c r="Y26" s="266"/>
      <c r="Z26" s="266"/>
      <c r="AA26" s="266"/>
    </row>
    <row r="27" spans="1:29" ht="27" customHeight="1" x14ac:dyDescent="0.15">
      <c r="A27" s="253"/>
      <c r="B27" s="1274" t="s">
        <v>533</v>
      </c>
      <c r="C27" s="279" t="s">
        <v>534</v>
      </c>
      <c r="D27" s="270">
        <v>0</v>
      </c>
      <c r="E27" s="270">
        <v>0</v>
      </c>
      <c r="F27" s="270">
        <v>1</v>
      </c>
      <c r="G27" s="270">
        <v>0</v>
      </c>
      <c r="H27" s="270">
        <v>0</v>
      </c>
      <c r="I27" s="270">
        <v>0</v>
      </c>
      <c r="J27" s="270">
        <v>0</v>
      </c>
      <c r="K27" s="696">
        <f t="shared" ref="K27:K48" si="9">SUM(D27:J27)</f>
        <v>1</v>
      </c>
      <c r="L27" s="270">
        <v>0</v>
      </c>
      <c r="M27" s="270">
        <v>0</v>
      </c>
      <c r="N27" s="270">
        <v>1</v>
      </c>
      <c r="O27" s="270">
        <v>0</v>
      </c>
      <c r="P27" s="270">
        <v>0</v>
      </c>
      <c r="Q27" s="270">
        <v>0</v>
      </c>
      <c r="R27" s="270">
        <v>0</v>
      </c>
      <c r="S27" s="621">
        <f t="shared" ref="S27:S48" si="10">SUM(L27:R27)</f>
        <v>1</v>
      </c>
      <c r="T27" s="698">
        <v>0</v>
      </c>
      <c r="U27" s="270">
        <v>0</v>
      </c>
      <c r="V27" s="270">
        <v>0</v>
      </c>
      <c r="W27" s="270">
        <v>0</v>
      </c>
      <c r="X27" s="270">
        <v>0</v>
      </c>
      <c r="Y27" s="270">
        <v>0</v>
      </c>
      <c r="Z27" s="270">
        <v>0</v>
      </c>
      <c r="AA27" s="270">
        <f t="shared" ref="AA27:AA48" si="11">SUM(T27:Z27)</f>
        <v>0</v>
      </c>
      <c r="AC27" s="280"/>
    </row>
    <row r="28" spans="1:29" ht="27" customHeight="1" x14ac:dyDescent="0.15">
      <c r="A28" s="253"/>
      <c r="B28" s="1275"/>
      <c r="C28" s="279" t="s">
        <v>535</v>
      </c>
      <c r="D28" s="270">
        <v>0</v>
      </c>
      <c r="E28" s="270">
        <v>1</v>
      </c>
      <c r="F28" s="270">
        <v>0</v>
      </c>
      <c r="G28" s="270">
        <v>0</v>
      </c>
      <c r="H28" s="270">
        <v>0</v>
      </c>
      <c r="I28" s="270">
        <v>0</v>
      </c>
      <c r="J28" s="270">
        <v>0</v>
      </c>
      <c r="K28" s="696">
        <f t="shared" si="9"/>
        <v>1</v>
      </c>
      <c r="L28" s="270">
        <v>0</v>
      </c>
      <c r="M28" s="270">
        <v>1</v>
      </c>
      <c r="N28" s="270">
        <v>0</v>
      </c>
      <c r="O28" s="270">
        <v>0</v>
      </c>
      <c r="P28" s="270">
        <v>0</v>
      </c>
      <c r="Q28" s="270">
        <v>0</v>
      </c>
      <c r="R28" s="270">
        <v>0</v>
      </c>
      <c r="S28" s="621">
        <f t="shared" si="10"/>
        <v>1</v>
      </c>
      <c r="T28" s="698">
        <v>0</v>
      </c>
      <c r="U28" s="270">
        <v>0</v>
      </c>
      <c r="V28" s="270">
        <v>0</v>
      </c>
      <c r="W28" s="270">
        <v>0</v>
      </c>
      <c r="X28" s="270">
        <v>0</v>
      </c>
      <c r="Y28" s="270">
        <v>0</v>
      </c>
      <c r="Z28" s="270">
        <v>0</v>
      </c>
      <c r="AA28" s="270">
        <f t="shared" si="11"/>
        <v>0</v>
      </c>
      <c r="AC28" s="280"/>
    </row>
    <row r="29" spans="1:29" ht="27" customHeight="1" x14ac:dyDescent="0.15">
      <c r="A29" s="253"/>
      <c r="B29" s="1275"/>
      <c r="C29" s="279" t="s">
        <v>536</v>
      </c>
      <c r="D29" s="270">
        <v>1</v>
      </c>
      <c r="E29" s="270">
        <v>0</v>
      </c>
      <c r="F29" s="270">
        <v>0</v>
      </c>
      <c r="G29" s="270">
        <v>0</v>
      </c>
      <c r="H29" s="270">
        <v>0</v>
      </c>
      <c r="I29" s="270">
        <v>0</v>
      </c>
      <c r="J29" s="270">
        <v>0</v>
      </c>
      <c r="K29" s="696">
        <f t="shared" si="9"/>
        <v>1</v>
      </c>
      <c r="L29" s="270">
        <v>0</v>
      </c>
      <c r="M29" s="270">
        <v>0</v>
      </c>
      <c r="N29" s="270">
        <v>0</v>
      </c>
      <c r="O29" s="270">
        <v>0</v>
      </c>
      <c r="P29" s="270">
        <v>0</v>
      </c>
      <c r="Q29" s="270">
        <v>0</v>
      </c>
      <c r="R29" s="270">
        <v>0</v>
      </c>
      <c r="S29" s="621">
        <f t="shared" si="10"/>
        <v>0</v>
      </c>
      <c r="T29" s="698">
        <v>0</v>
      </c>
      <c r="U29" s="270">
        <v>0</v>
      </c>
      <c r="V29" s="270">
        <v>0</v>
      </c>
      <c r="W29" s="270">
        <v>0</v>
      </c>
      <c r="X29" s="270">
        <v>0</v>
      </c>
      <c r="Y29" s="270">
        <v>0</v>
      </c>
      <c r="Z29" s="270">
        <v>0</v>
      </c>
      <c r="AA29" s="270">
        <f t="shared" si="11"/>
        <v>0</v>
      </c>
      <c r="AC29" s="280"/>
    </row>
    <row r="30" spans="1:29" ht="27" customHeight="1" x14ac:dyDescent="0.15">
      <c r="A30" s="253"/>
      <c r="B30" s="1276"/>
      <c r="C30" s="281" t="s">
        <v>537</v>
      </c>
      <c r="D30" s="623">
        <v>0</v>
      </c>
      <c r="E30" s="623">
        <v>0</v>
      </c>
      <c r="F30" s="623">
        <v>0</v>
      </c>
      <c r="G30" s="623">
        <v>1</v>
      </c>
      <c r="H30" s="623">
        <v>0</v>
      </c>
      <c r="I30" s="623">
        <v>0</v>
      </c>
      <c r="J30" s="623">
        <v>0</v>
      </c>
      <c r="K30" s="701">
        <f t="shared" si="9"/>
        <v>1</v>
      </c>
      <c r="L30" s="623">
        <v>0</v>
      </c>
      <c r="M30" s="623">
        <v>0</v>
      </c>
      <c r="N30" s="623">
        <v>0</v>
      </c>
      <c r="O30" s="623">
        <v>0</v>
      </c>
      <c r="P30" s="623">
        <v>0</v>
      </c>
      <c r="Q30" s="623">
        <v>0</v>
      </c>
      <c r="R30" s="623">
        <v>0</v>
      </c>
      <c r="S30" s="624">
        <f t="shared" si="10"/>
        <v>0</v>
      </c>
      <c r="T30" s="702">
        <v>0</v>
      </c>
      <c r="U30" s="623">
        <v>0</v>
      </c>
      <c r="V30" s="623">
        <v>0</v>
      </c>
      <c r="W30" s="623">
        <v>0</v>
      </c>
      <c r="X30" s="623">
        <v>0</v>
      </c>
      <c r="Y30" s="623">
        <v>0</v>
      </c>
      <c r="Z30" s="623">
        <v>0</v>
      </c>
      <c r="AA30" s="623">
        <f t="shared" si="11"/>
        <v>0</v>
      </c>
      <c r="AC30" s="280"/>
    </row>
    <row r="31" spans="1:29" ht="27" customHeight="1" x14ac:dyDescent="0.15">
      <c r="A31" s="253"/>
      <c r="B31" s="1277" t="s">
        <v>538</v>
      </c>
      <c r="C31" s="268" t="s">
        <v>539</v>
      </c>
      <c r="D31" s="270">
        <v>0</v>
      </c>
      <c r="E31" s="270">
        <v>1</v>
      </c>
      <c r="F31" s="270">
        <v>0</v>
      </c>
      <c r="G31" s="270">
        <v>0</v>
      </c>
      <c r="H31" s="270">
        <v>0</v>
      </c>
      <c r="I31" s="270">
        <v>0</v>
      </c>
      <c r="J31" s="270">
        <v>0</v>
      </c>
      <c r="K31" s="696">
        <f t="shared" si="9"/>
        <v>1</v>
      </c>
      <c r="L31" s="270">
        <v>0</v>
      </c>
      <c r="M31" s="270">
        <v>0</v>
      </c>
      <c r="N31" s="270">
        <v>0</v>
      </c>
      <c r="O31" s="270">
        <v>0</v>
      </c>
      <c r="P31" s="270">
        <v>0</v>
      </c>
      <c r="Q31" s="270">
        <v>0</v>
      </c>
      <c r="R31" s="270">
        <v>0</v>
      </c>
      <c r="S31" s="621">
        <f t="shared" si="10"/>
        <v>0</v>
      </c>
      <c r="T31" s="698">
        <v>0</v>
      </c>
      <c r="U31" s="270">
        <v>0</v>
      </c>
      <c r="V31" s="270">
        <v>0</v>
      </c>
      <c r="W31" s="270">
        <v>0</v>
      </c>
      <c r="X31" s="270">
        <v>0</v>
      </c>
      <c r="Y31" s="270">
        <v>0</v>
      </c>
      <c r="Z31" s="270">
        <v>0</v>
      </c>
      <c r="AA31" s="270">
        <f t="shared" si="11"/>
        <v>0</v>
      </c>
      <c r="AC31" s="280"/>
    </row>
    <row r="32" spans="1:29" ht="27" customHeight="1" x14ac:dyDescent="0.15">
      <c r="A32" s="253"/>
      <c r="B32" s="1278"/>
      <c r="C32" s="268" t="s">
        <v>540</v>
      </c>
      <c r="D32" s="270">
        <v>0</v>
      </c>
      <c r="E32" s="270">
        <v>0</v>
      </c>
      <c r="F32" s="270">
        <v>2</v>
      </c>
      <c r="G32" s="270">
        <v>1</v>
      </c>
      <c r="H32" s="270">
        <v>0</v>
      </c>
      <c r="I32" s="270">
        <v>0</v>
      </c>
      <c r="J32" s="270">
        <v>0</v>
      </c>
      <c r="K32" s="696">
        <f t="shared" si="9"/>
        <v>3</v>
      </c>
      <c r="L32" s="270">
        <v>0</v>
      </c>
      <c r="M32" s="270">
        <v>0</v>
      </c>
      <c r="N32" s="270">
        <v>2</v>
      </c>
      <c r="O32" s="270">
        <v>0</v>
      </c>
      <c r="P32" s="270">
        <v>0</v>
      </c>
      <c r="Q32" s="270">
        <v>0</v>
      </c>
      <c r="R32" s="270">
        <v>0</v>
      </c>
      <c r="S32" s="621">
        <f t="shared" si="10"/>
        <v>2</v>
      </c>
      <c r="T32" s="698">
        <v>0</v>
      </c>
      <c r="U32" s="270">
        <v>0</v>
      </c>
      <c r="V32" s="270">
        <v>0</v>
      </c>
      <c r="W32" s="270">
        <v>0</v>
      </c>
      <c r="X32" s="270">
        <v>0</v>
      </c>
      <c r="Y32" s="270">
        <v>0</v>
      </c>
      <c r="Z32" s="270">
        <v>0</v>
      </c>
      <c r="AA32" s="270">
        <f t="shared" si="11"/>
        <v>0</v>
      </c>
      <c r="AC32" s="280"/>
    </row>
    <row r="33" spans="1:29" ht="27" customHeight="1" x14ac:dyDescent="0.15">
      <c r="A33" s="253"/>
      <c r="B33" s="1279"/>
      <c r="C33" s="282" t="s">
        <v>541</v>
      </c>
      <c r="D33" s="623">
        <v>0</v>
      </c>
      <c r="E33" s="623">
        <v>0</v>
      </c>
      <c r="F33" s="623">
        <v>1</v>
      </c>
      <c r="G33" s="623">
        <v>0</v>
      </c>
      <c r="H33" s="623">
        <v>2</v>
      </c>
      <c r="I33" s="623">
        <v>0</v>
      </c>
      <c r="J33" s="623">
        <v>0</v>
      </c>
      <c r="K33" s="701">
        <f t="shared" si="9"/>
        <v>3</v>
      </c>
      <c r="L33" s="623">
        <v>0</v>
      </c>
      <c r="M33" s="623">
        <v>0</v>
      </c>
      <c r="N33" s="623">
        <v>1</v>
      </c>
      <c r="O33" s="623">
        <v>0</v>
      </c>
      <c r="P33" s="623">
        <v>2</v>
      </c>
      <c r="Q33" s="623">
        <v>0</v>
      </c>
      <c r="R33" s="623">
        <v>0</v>
      </c>
      <c r="S33" s="624">
        <f t="shared" si="10"/>
        <v>3</v>
      </c>
      <c r="T33" s="702">
        <v>0</v>
      </c>
      <c r="U33" s="623">
        <v>0</v>
      </c>
      <c r="V33" s="623">
        <v>0</v>
      </c>
      <c r="W33" s="623">
        <v>0</v>
      </c>
      <c r="X33" s="623">
        <v>0</v>
      </c>
      <c r="Y33" s="623">
        <v>0</v>
      </c>
      <c r="Z33" s="623">
        <v>0</v>
      </c>
      <c r="AA33" s="623">
        <f t="shared" si="11"/>
        <v>0</v>
      </c>
      <c r="AC33" s="280"/>
    </row>
    <row r="34" spans="1:29" ht="27" customHeight="1" x14ac:dyDescent="0.15">
      <c r="A34" s="253"/>
      <c r="B34" s="1277" t="s">
        <v>542</v>
      </c>
      <c r="C34" s="268" t="s">
        <v>543</v>
      </c>
      <c r="D34" s="270">
        <v>0</v>
      </c>
      <c r="E34" s="270">
        <v>1</v>
      </c>
      <c r="F34" s="270">
        <v>0</v>
      </c>
      <c r="G34" s="270">
        <v>0</v>
      </c>
      <c r="H34" s="270">
        <v>0</v>
      </c>
      <c r="I34" s="270">
        <v>0</v>
      </c>
      <c r="J34" s="270">
        <v>0</v>
      </c>
      <c r="K34" s="694">
        <f t="shared" si="9"/>
        <v>1</v>
      </c>
      <c r="L34" s="270">
        <v>0</v>
      </c>
      <c r="M34" s="270">
        <v>0</v>
      </c>
      <c r="N34" s="270">
        <v>0</v>
      </c>
      <c r="O34" s="270">
        <v>0</v>
      </c>
      <c r="P34" s="270">
        <v>0</v>
      </c>
      <c r="Q34" s="270">
        <v>0</v>
      </c>
      <c r="R34" s="270">
        <v>0</v>
      </c>
      <c r="S34" s="621">
        <f t="shared" si="10"/>
        <v>0</v>
      </c>
      <c r="T34" s="698">
        <v>0</v>
      </c>
      <c r="U34" s="270">
        <v>0</v>
      </c>
      <c r="V34" s="270">
        <v>0</v>
      </c>
      <c r="W34" s="270">
        <v>0</v>
      </c>
      <c r="X34" s="270">
        <v>0</v>
      </c>
      <c r="Y34" s="270">
        <v>0</v>
      </c>
      <c r="Z34" s="270">
        <v>0</v>
      </c>
      <c r="AA34" s="270">
        <f t="shared" si="11"/>
        <v>0</v>
      </c>
      <c r="AC34" s="280"/>
    </row>
    <row r="35" spans="1:29" ht="27" customHeight="1" x14ac:dyDescent="0.15">
      <c r="A35" s="253"/>
      <c r="B35" s="1280"/>
      <c r="C35" s="283" t="s">
        <v>544</v>
      </c>
      <c r="D35" s="623">
        <v>0</v>
      </c>
      <c r="E35" s="270">
        <v>0</v>
      </c>
      <c r="F35" s="270">
        <v>0</v>
      </c>
      <c r="G35" s="270">
        <v>0</v>
      </c>
      <c r="H35" s="270">
        <v>0</v>
      </c>
      <c r="I35" s="270">
        <v>0</v>
      </c>
      <c r="J35" s="270">
        <v>0</v>
      </c>
      <c r="K35" s="701">
        <f t="shared" si="9"/>
        <v>0</v>
      </c>
      <c r="L35" s="623">
        <v>0</v>
      </c>
      <c r="M35" s="270">
        <v>0</v>
      </c>
      <c r="N35" s="270">
        <v>0</v>
      </c>
      <c r="O35" s="270">
        <v>0</v>
      </c>
      <c r="P35" s="270">
        <v>0</v>
      </c>
      <c r="Q35" s="270">
        <v>0</v>
      </c>
      <c r="R35" s="270">
        <v>0</v>
      </c>
      <c r="S35" s="624">
        <f t="shared" si="10"/>
        <v>0</v>
      </c>
      <c r="T35" s="702">
        <v>0</v>
      </c>
      <c r="U35" s="270">
        <v>0</v>
      </c>
      <c r="V35" s="270">
        <v>0</v>
      </c>
      <c r="W35" s="270">
        <v>1</v>
      </c>
      <c r="X35" s="270">
        <v>0</v>
      </c>
      <c r="Y35" s="270">
        <v>0</v>
      </c>
      <c r="Z35" s="270">
        <v>0</v>
      </c>
      <c r="AA35" s="623">
        <f t="shared" si="11"/>
        <v>1</v>
      </c>
      <c r="AC35" s="280"/>
    </row>
    <row r="36" spans="1:29" ht="27" customHeight="1" x14ac:dyDescent="0.15">
      <c r="A36" s="253"/>
      <c r="B36" s="284" t="s">
        <v>523</v>
      </c>
      <c r="C36" s="285" t="s">
        <v>545</v>
      </c>
      <c r="D36" s="625">
        <v>0</v>
      </c>
      <c r="E36" s="625">
        <v>0</v>
      </c>
      <c r="F36" s="625">
        <v>4</v>
      </c>
      <c r="G36" s="625">
        <v>2</v>
      </c>
      <c r="H36" s="625">
        <v>0</v>
      </c>
      <c r="I36" s="625">
        <v>0</v>
      </c>
      <c r="J36" s="625">
        <v>0</v>
      </c>
      <c r="K36" s="703">
        <f t="shared" si="9"/>
        <v>6</v>
      </c>
      <c r="L36" s="625">
        <v>0</v>
      </c>
      <c r="M36" s="625">
        <v>0</v>
      </c>
      <c r="N36" s="625">
        <v>3</v>
      </c>
      <c r="O36" s="625">
        <v>2</v>
      </c>
      <c r="P36" s="625">
        <v>0</v>
      </c>
      <c r="Q36" s="625">
        <v>0</v>
      </c>
      <c r="R36" s="625">
        <v>0</v>
      </c>
      <c r="S36" s="626">
        <f t="shared" si="10"/>
        <v>5</v>
      </c>
      <c r="T36" s="704">
        <v>0</v>
      </c>
      <c r="U36" s="625">
        <v>0</v>
      </c>
      <c r="V36" s="625">
        <v>0</v>
      </c>
      <c r="W36" s="625">
        <v>0</v>
      </c>
      <c r="X36" s="625">
        <v>0</v>
      </c>
      <c r="Y36" s="625">
        <v>0</v>
      </c>
      <c r="Z36" s="625">
        <v>0</v>
      </c>
      <c r="AA36" s="625">
        <f t="shared" si="11"/>
        <v>0</v>
      </c>
      <c r="AC36" s="280"/>
    </row>
    <row r="37" spans="1:29" ht="27" customHeight="1" x14ac:dyDescent="0.15">
      <c r="A37" s="253"/>
      <c r="B37" s="1281" t="s">
        <v>546</v>
      </c>
      <c r="C37" s="286" t="s">
        <v>547</v>
      </c>
      <c r="D37" s="270">
        <v>0</v>
      </c>
      <c r="E37" s="270">
        <v>1</v>
      </c>
      <c r="F37" s="270">
        <v>0</v>
      </c>
      <c r="G37" s="270">
        <v>2</v>
      </c>
      <c r="H37" s="627">
        <v>0</v>
      </c>
      <c r="I37" s="627">
        <v>0</v>
      </c>
      <c r="J37" s="627">
        <v>0</v>
      </c>
      <c r="K37" s="705">
        <f t="shared" si="9"/>
        <v>3</v>
      </c>
      <c r="L37" s="270">
        <v>0</v>
      </c>
      <c r="M37" s="270">
        <v>1</v>
      </c>
      <c r="N37" s="270">
        <v>0</v>
      </c>
      <c r="O37" s="270">
        <v>1</v>
      </c>
      <c r="P37" s="627">
        <v>0</v>
      </c>
      <c r="Q37" s="627">
        <v>0</v>
      </c>
      <c r="R37" s="627">
        <v>0</v>
      </c>
      <c r="S37" s="628">
        <f t="shared" si="10"/>
        <v>2</v>
      </c>
      <c r="T37" s="698">
        <v>0</v>
      </c>
      <c r="U37" s="270">
        <v>0</v>
      </c>
      <c r="V37" s="270">
        <v>0</v>
      </c>
      <c r="W37" s="270">
        <v>0</v>
      </c>
      <c r="X37" s="627">
        <v>0</v>
      </c>
      <c r="Y37" s="627">
        <v>0</v>
      </c>
      <c r="Z37" s="627">
        <v>0</v>
      </c>
      <c r="AA37" s="627">
        <f t="shared" si="11"/>
        <v>0</v>
      </c>
      <c r="AC37" s="280"/>
    </row>
    <row r="38" spans="1:29" ht="27" customHeight="1" x14ac:dyDescent="0.15">
      <c r="A38" s="253"/>
      <c r="B38" s="1275"/>
      <c r="C38" s="279" t="s">
        <v>548</v>
      </c>
      <c r="D38" s="270">
        <v>0</v>
      </c>
      <c r="E38" s="270">
        <v>1</v>
      </c>
      <c r="F38" s="270">
        <v>2</v>
      </c>
      <c r="G38" s="270">
        <v>1</v>
      </c>
      <c r="H38" s="270">
        <v>0</v>
      </c>
      <c r="I38" s="270">
        <v>0</v>
      </c>
      <c r="J38" s="270">
        <v>0</v>
      </c>
      <c r="K38" s="694">
        <f t="shared" si="9"/>
        <v>4</v>
      </c>
      <c r="L38" s="270">
        <v>0</v>
      </c>
      <c r="M38" s="270">
        <v>1</v>
      </c>
      <c r="N38" s="270">
        <v>2</v>
      </c>
      <c r="O38" s="270">
        <v>0</v>
      </c>
      <c r="P38" s="270">
        <v>0</v>
      </c>
      <c r="Q38" s="270">
        <v>0</v>
      </c>
      <c r="R38" s="270">
        <v>0</v>
      </c>
      <c r="S38" s="621">
        <f t="shared" si="10"/>
        <v>3</v>
      </c>
      <c r="T38" s="698">
        <v>0</v>
      </c>
      <c r="U38" s="270">
        <v>0</v>
      </c>
      <c r="V38" s="270">
        <v>0</v>
      </c>
      <c r="W38" s="270">
        <v>0</v>
      </c>
      <c r="X38" s="270">
        <v>0</v>
      </c>
      <c r="Y38" s="270">
        <v>0</v>
      </c>
      <c r="Z38" s="270">
        <v>0</v>
      </c>
      <c r="AA38" s="270">
        <f t="shared" si="11"/>
        <v>0</v>
      </c>
      <c r="AC38" s="280"/>
    </row>
    <row r="39" spans="1:29" ht="27" customHeight="1" x14ac:dyDescent="0.15">
      <c r="A39" s="253"/>
      <c r="B39" s="1275"/>
      <c r="C39" s="279" t="s">
        <v>549</v>
      </c>
      <c r="D39" s="270">
        <v>0</v>
      </c>
      <c r="E39" s="270">
        <v>2</v>
      </c>
      <c r="F39" s="270">
        <v>1</v>
      </c>
      <c r="G39" s="270">
        <v>0</v>
      </c>
      <c r="H39" s="270">
        <v>0</v>
      </c>
      <c r="I39" s="270">
        <v>0</v>
      </c>
      <c r="J39" s="270">
        <v>0</v>
      </c>
      <c r="K39" s="694">
        <f t="shared" si="9"/>
        <v>3</v>
      </c>
      <c r="L39" s="270">
        <v>0</v>
      </c>
      <c r="M39" s="270">
        <v>1</v>
      </c>
      <c r="N39" s="270">
        <v>1</v>
      </c>
      <c r="O39" s="270">
        <v>0</v>
      </c>
      <c r="P39" s="270">
        <v>0</v>
      </c>
      <c r="Q39" s="270">
        <v>0</v>
      </c>
      <c r="R39" s="270">
        <v>0</v>
      </c>
      <c r="S39" s="621">
        <f t="shared" si="10"/>
        <v>2</v>
      </c>
      <c r="T39" s="698">
        <v>0</v>
      </c>
      <c r="U39" s="270">
        <v>0</v>
      </c>
      <c r="V39" s="270">
        <v>0</v>
      </c>
      <c r="W39" s="270">
        <v>0</v>
      </c>
      <c r="X39" s="270">
        <v>0</v>
      </c>
      <c r="Y39" s="270">
        <v>0</v>
      </c>
      <c r="Z39" s="270">
        <v>0</v>
      </c>
      <c r="AA39" s="270">
        <f t="shared" si="11"/>
        <v>0</v>
      </c>
      <c r="AC39" s="280"/>
    </row>
    <row r="40" spans="1:29" ht="27" customHeight="1" x14ac:dyDescent="0.15">
      <c r="A40" s="253"/>
      <c r="B40" s="1276"/>
      <c r="C40" s="281" t="s">
        <v>550</v>
      </c>
      <c r="D40" s="623">
        <v>0</v>
      </c>
      <c r="E40" s="270">
        <v>0</v>
      </c>
      <c r="F40" s="270">
        <v>3</v>
      </c>
      <c r="G40" s="270">
        <v>2</v>
      </c>
      <c r="H40" s="270">
        <v>1</v>
      </c>
      <c r="I40" s="270">
        <v>0</v>
      </c>
      <c r="J40" s="270">
        <v>0</v>
      </c>
      <c r="K40" s="701">
        <f t="shared" si="9"/>
        <v>6</v>
      </c>
      <c r="L40" s="623">
        <v>0</v>
      </c>
      <c r="M40" s="270">
        <v>0</v>
      </c>
      <c r="N40" s="270">
        <v>2</v>
      </c>
      <c r="O40" s="270">
        <v>1</v>
      </c>
      <c r="P40" s="270">
        <v>1</v>
      </c>
      <c r="Q40" s="270">
        <v>0</v>
      </c>
      <c r="R40" s="270">
        <v>0</v>
      </c>
      <c r="S40" s="624">
        <f t="shared" si="10"/>
        <v>4</v>
      </c>
      <c r="T40" s="702">
        <v>0</v>
      </c>
      <c r="U40" s="270">
        <v>0</v>
      </c>
      <c r="V40" s="270">
        <v>0</v>
      </c>
      <c r="W40" s="270">
        <v>0</v>
      </c>
      <c r="X40" s="270">
        <v>0</v>
      </c>
      <c r="Y40" s="270">
        <v>0</v>
      </c>
      <c r="Z40" s="270">
        <v>0</v>
      </c>
      <c r="AA40" s="623">
        <f t="shared" si="11"/>
        <v>0</v>
      </c>
      <c r="AC40" s="280"/>
    </row>
    <row r="41" spans="1:29" ht="27" customHeight="1" x14ac:dyDescent="0.15">
      <c r="A41" s="253"/>
      <c r="B41" s="287" t="s">
        <v>551</v>
      </c>
      <c r="C41" s="283" t="s">
        <v>552</v>
      </c>
      <c r="D41" s="625">
        <v>0</v>
      </c>
      <c r="E41" s="625">
        <v>3</v>
      </c>
      <c r="F41" s="625">
        <v>2</v>
      </c>
      <c r="G41" s="625">
        <v>0</v>
      </c>
      <c r="H41" s="625">
        <v>0</v>
      </c>
      <c r="I41" s="625">
        <v>0</v>
      </c>
      <c r="J41" s="625">
        <v>0</v>
      </c>
      <c r="K41" s="696">
        <f t="shared" si="9"/>
        <v>5</v>
      </c>
      <c r="L41" s="625">
        <v>0</v>
      </c>
      <c r="M41" s="625">
        <v>2</v>
      </c>
      <c r="N41" s="625">
        <v>0</v>
      </c>
      <c r="O41" s="625">
        <v>0</v>
      </c>
      <c r="P41" s="625">
        <v>0</v>
      </c>
      <c r="Q41" s="625">
        <v>0</v>
      </c>
      <c r="R41" s="625">
        <v>0</v>
      </c>
      <c r="S41" s="621">
        <f t="shared" si="10"/>
        <v>2</v>
      </c>
      <c r="T41" s="704">
        <v>0</v>
      </c>
      <c r="U41" s="625">
        <v>0</v>
      </c>
      <c r="V41" s="625">
        <v>0</v>
      </c>
      <c r="W41" s="625">
        <v>0</v>
      </c>
      <c r="X41" s="625">
        <v>0</v>
      </c>
      <c r="Y41" s="625">
        <v>0</v>
      </c>
      <c r="Z41" s="625">
        <v>0</v>
      </c>
      <c r="AA41" s="270">
        <f t="shared" si="11"/>
        <v>0</v>
      </c>
      <c r="AC41" s="280"/>
    </row>
    <row r="42" spans="1:29" ht="27" customHeight="1" x14ac:dyDescent="0.15">
      <c r="A42" s="253"/>
      <c r="B42" s="287" t="s">
        <v>553</v>
      </c>
      <c r="C42" s="283" t="s">
        <v>554</v>
      </c>
      <c r="D42" s="625">
        <v>2</v>
      </c>
      <c r="E42" s="625">
        <v>3</v>
      </c>
      <c r="F42" s="625">
        <v>1</v>
      </c>
      <c r="G42" s="625">
        <v>3</v>
      </c>
      <c r="H42" s="625">
        <v>2</v>
      </c>
      <c r="I42" s="625">
        <v>0</v>
      </c>
      <c r="J42" s="625">
        <v>0</v>
      </c>
      <c r="K42" s="703">
        <f t="shared" si="9"/>
        <v>11</v>
      </c>
      <c r="L42" s="625">
        <v>1</v>
      </c>
      <c r="M42" s="625">
        <v>3</v>
      </c>
      <c r="N42" s="625">
        <v>0</v>
      </c>
      <c r="O42" s="625">
        <v>2</v>
      </c>
      <c r="P42" s="625">
        <v>1</v>
      </c>
      <c r="Q42" s="625">
        <v>0</v>
      </c>
      <c r="R42" s="625">
        <v>0</v>
      </c>
      <c r="S42" s="626">
        <f t="shared" si="10"/>
        <v>7</v>
      </c>
      <c r="T42" s="704">
        <v>0</v>
      </c>
      <c r="U42" s="625">
        <v>0</v>
      </c>
      <c r="V42" s="625">
        <v>0</v>
      </c>
      <c r="W42" s="625">
        <v>0</v>
      </c>
      <c r="X42" s="625">
        <v>0</v>
      </c>
      <c r="Y42" s="625">
        <v>0</v>
      </c>
      <c r="Z42" s="625">
        <v>0</v>
      </c>
      <c r="AA42" s="625">
        <f t="shared" si="11"/>
        <v>0</v>
      </c>
      <c r="AC42" s="280"/>
    </row>
    <row r="43" spans="1:29" ht="27" customHeight="1" x14ac:dyDescent="0.15">
      <c r="A43" s="253"/>
      <c r="B43" s="1282" t="s">
        <v>555</v>
      </c>
      <c r="C43" s="268" t="s">
        <v>556</v>
      </c>
      <c r="D43" s="270">
        <v>0</v>
      </c>
      <c r="E43" s="270">
        <v>0</v>
      </c>
      <c r="F43" s="270">
        <v>6</v>
      </c>
      <c r="G43" s="270">
        <v>1</v>
      </c>
      <c r="H43" s="270">
        <v>0</v>
      </c>
      <c r="I43" s="270">
        <v>0</v>
      </c>
      <c r="J43" s="270">
        <v>0</v>
      </c>
      <c r="K43" s="696">
        <f t="shared" si="9"/>
        <v>7</v>
      </c>
      <c r="L43" s="270">
        <v>0</v>
      </c>
      <c r="M43" s="270">
        <v>0</v>
      </c>
      <c r="N43" s="270">
        <v>2</v>
      </c>
      <c r="O43" s="270">
        <v>0</v>
      </c>
      <c r="P43" s="270">
        <v>0</v>
      </c>
      <c r="Q43" s="270">
        <v>0</v>
      </c>
      <c r="R43" s="270">
        <v>0</v>
      </c>
      <c r="S43" s="621">
        <f t="shared" si="10"/>
        <v>2</v>
      </c>
      <c r="T43" s="698">
        <v>0</v>
      </c>
      <c r="U43" s="270">
        <v>0</v>
      </c>
      <c r="V43" s="270">
        <v>0</v>
      </c>
      <c r="W43" s="270">
        <v>0</v>
      </c>
      <c r="X43" s="270">
        <v>0</v>
      </c>
      <c r="Y43" s="270">
        <v>0</v>
      </c>
      <c r="Z43" s="270">
        <v>0</v>
      </c>
      <c r="AA43" s="270">
        <f t="shared" si="11"/>
        <v>0</v>
      </c>
      <c r="AC43" s="280"/>
    </row>
    <row r="44" spans="1:29" ht="27" customHeight="1" x14ac:dyDescent="0.15">
      <c r="A44" s="253"/>
      <c r="B44" s="1283"/>
      <c r="C44" s="268" t="s">
        <v>557</v>
      </c>
      <c r="D44" s="270">
        <v>1</v>
      </c>
      <c r="E44" s="270">
        <v>1</v>
      </c>
      <c r="F44" s="270">
        <v>1</v>
      </c>
      <c r="G44" s="270">
        <v>1</v>
      </c>
      <c r="H44" s="270">
        <v>0</v>
      </c>
      <c r="I44" s="270">
        <v>0</v>
      </c>
      <c r="J44" s="270">
        <v>0</v>
      </c>
      <c r="K44" s="696">
        <f t="shared" si="9"/>
        <v>4</v>
      </c>
      <c r="L44" s="270">
        <v>1</v>
      </c>
      <c r="M44" s="270">
        <v>1</v>
      </c>
      <c r="N44" s="270">
        <v>0</v>
      </c>
      <c r="O44" s="270">
        <v>1</v>
      </c>
      <c r="P44" s="270">
        <v>0</v>
      </c>
      <c r="Q44" s="270">
        <v>0</v>
      </c>
      <c r="R44" s="270">
        <v>0</v>
      </c>
      <c r="S44" s="621">
        <f t="shared" si="10"/>
        <v>3</v>
      </c>
      <c r="T44" s="698">
        <v>0</v>
      </c>
      <c r="U44" s="270">
        <v>0</v>
      </c>
      <c r="V44" s="270">
        <v>0</v>
      </c>
      <c r="W44" s="270">
        <v>0</v>
      </c>
      <c r="X44" s="270">
        <v>0</v>
      </c>
      <c r="Y44" s="270">
        <v>0</v>
      </c>
      <c r="Z44" s="270">
        <v>0</v>
      </c>
      <c r="AA44" s="270">
        <f t="shared" si="11"/>
        <v>0</v>
      </c>
      <c r="AC44" s="280"/>
    </row>
    <row r="45" spans="1:29" ht="27" customHeight="1" x14ac:dyDescent="0.15">
      <c r="A45" s="253"/>
      <c r="B45" s="1284"/>
      <c r="C45" s="283" t="s">
        <v>558</v>
      </c>
      <c r="D45" s="623">
        <v>1</v>
      </c>
      <c r="E45" s="623">
        <v>0</v>
      </c>
      <c r="F45" s="623">
        <v>2</v>
      </c>
      <c r="G45" s="623">
        <v>0</v>
      </c>
      <c r="H45" s="623">
        <v>0</v>
      </c>
      <c r="I45" s="623">
        <v>0</v>
      </c>
      <c r="J45" s="623">
        <v>0</v>
      </c>
      <c r="K45" s="696">
        <f t="shared" si="9"/>
        <v>3</v>
      </c>
      <c r="L45" s="623">
        <v>1</v>
      </c>
      <c r="M45" s="623">
        <v>0</v>
      </c>
      <c r="N45" s="270">
        <v>0</v>
      </c>
      <c r="O45" s="623">
        <v>0</v>
      </c>
      <c r="P45" s="623">
        <v>0</v>
      </c>
      <c r="Q45" s="623">
        <v>0</v>
      </c>
      <c r="R45" s="623">
        <v>0</v>
      </c>
      <c r="S45" s="621">
        <f t="shared" si="10"/>
        <v>1</v>
      </c>
      <c r="T45" s="702">
        <v>0</v>
      </c>
      <c r="U45" s="623">
        <v>0</v>
      </c>
      <c r="V45" s="623">
        <v>0</v>
      </c>
      <c r="W45" s="623">
        <v>0</v>
      </c>
      <c r="X45" s="623">
        <v>0</v>
      </c>
      <c r="Y45" s="623">
        <v>0</v>
      </c>
      <c r="Z45" s="623">
        <v>0</v>
      </c>
      <c r="AA45" s="270">
        <f t="shared" si="11"/>
        <v>0</v>
      </c>
      <c r="AC45" s="280"/>
    </row>
    <row r="46" spans="1:29" ht="27" customHeight="1" x14ac:dyDescent="0.15">
      <c r="A46" s="253"/>
      <c r="B46" s="288" t="s">
        <v>529</v>
      </c>
      <c r="C46" s="289" t="s">
        <v>559</v>
      </c>
      <c r="D46" s="625">
        <v>0</v>
      </c>
      <c r="E46" s="625">
        <v>2</v>
      </c>
      <c r="F46" s="625">
        <v>0</v>
      </c>
      <c r="G46" s="625">
        <v>1</v>
      </c>
      <c r="H46" s="625">
        <v>1</v>
      </c>
      <c r="I46" s="625">
        <v>0</v>
      </c>
      <c r="J46" s="625">
        <v>0</v>
      </c>
      <c r="K46" s="703">
        <f t="shared" si="9"/>
        <v>4</v>
      </c>
      <c r="L46" s="625">
        <v>0</v>
      </c>
      <c r="M46" s="625">
        <v>2</v>
      </c>
      <c r="N46" s="625">
        <v>0</v>
      </c>
      <c r="O46" s="625">
        <v>1</v>
      </c>
      <c r="P46" s="625">
        <v>1</v>
      </c>
      <c r="Q46" s="625">
        <v>0</v>
      </c>
      <c r="R46" s="625">
        <v>0</v>
      </c>
      <c r="S46" s="626">
        <f t="shared" si="10"/>
        <v>4</v>
      </c>
      <c r="T46" s="704">
        <v>0</v>
      </c>
      <c r="U46" s="625">
        <v>0</v>
      </c>
      <c r="V46" s="625">
        <v>0</v>
      </c>
      <c r="W46" s="625">
        <v>0</v>
      </c>
      <c r="X46" s="625">
        <v>0</v>
      </c>
      <c r="Y46" s="625">
        <v>0</v>
      </c>
      <c r="Z46" s="625">
        <v>0</v>
      </c>
      <c r="AA46" s="625">
        <f t="shared" si="11"/>
        <v>0</v>
      </c>
      <c r="AC46" s="280"/>
    </row>
    <row r="47" spans="1:29" ht="27" customHeight="1" x14ac:dyDescent="0.15">
      <c r="A47" s="253"/>
      <c r="B47" s="287" t="s">
        <v>530</v>
      </c>
      <c r="C47" s="283" t="s">
        <v>560</v>
      </c>
      <c r="D47" s="625">
        <v>0</v>
      </c>
      <c r="E47" s="625">
        <v>1</v>
      </c>
      <c r="F47" s="625">
        <v>2</v>
      </c>
      <c r="G47" s="625">
        <v>0</v>
      </c>
      <c r="H47" s="625">
        <v>1</v>
      </c>
      <c r="I47" s="625">
        <v>0</v>
      </c>
      <c r="J47" s="625">
        <v>0</v>
      </c>
      <c r="K47" s="703">
        <f t="shared" si="9"/>
        <v>4</v>
      </c>
      <c r="L47" s="625">
        <v>0</v>
      </c>
      <c r="M47" s="625">
        <v>1</v>
      </c>
      <c r="N47" s="625">
        <v>2</v>
      </c>
      <c r="O47" s="625">
        <v>0</v>
      </c>
      <c r="P47" s="625">
        <v>1</v>
      </c>
      <c r="Q47" s="625">
        <v>0</v>
      </c>
      <c r="R47" s="625">
        <v>0</v>
      </c>
      <c r="S47" s="626">
        <f t="shared" si="10"/>
        <v>4</v>
      </c>
      <c r="T47" s="704">
        <v>0</v>
      </c>
      <c r="U47" s="625">
        <v>0</v>
      </c>
      <c r="V47" s="625">
        <v>0</v>
      </c>
      <c r="W47" s="625">
        <v>0</v>
      </c>
      <c r="X47" s="625">
        <v>0</v>
      </c>
      <c r="Y47" s="625">
        <v>0</v>
      </c>
      <c r="Z47" s="625">
        <v>0</v>
      </c>
      <c r="AA47" s="625">
        <f t="shared" si="11"/>
        <v>0</v>
      </c>
      <c r="AC47" s="280"/>
    </row>
    <row r="48" spans="1:29" ht="27" customHeight="1" x14ac:dyDescent="0.15">
      <c r="A48" s="250"/>
      <c r="B48" s="290" t="s">
        <v>531</v>
      </c>
      <c r="C48" s="282" t="s">
        <v>561</v>
      </c>
      <c r="D48" s="629">
        <v>0</v>
      </c>
      <c r="E48" s="623">
        <v>3</v>
      </c>
      <c r="F48" s="623">
        <v>3</v>
      </c>
      <c r="G48" s="623">
        <v>1</v>
      </c>
      <c r="H48" s="623">
        <v>1</v>
      </c>
      <c r="I48" s="623">
        <v>0</v>
      </c>
      <c r="J48" s="623">
        <v>0</v>
      </c>
      <c r="K48" s="703">
        <f t="shared" si="9"/>
        <v>8</v>
      </c>
      <c r="L48" s="629">
        <v>0</v>
      </c>
      <c r="M48" s="623">
        <v>3</v>
      </c>
      <c r="N48" s="623">
        <v>2</v>
      </c>
      <c r="O48" s="623">
        <v>1</v>
      </c>
      <c r="P48" s="623">
        <v>1</v>
      </c>
      <c r="Q48" s="623">
        <v>0</v>
      </c>
      <c r="R48" s="623">
        <v>0</v>
      </c>
      <c r="S48" s="626">
        <f t="shared" si="10"/>
        <v>7</v>
      </c>
      <c r="T48" s="706">
        <v>0</v>
      </c>
      <c r="U48" s="623">
        <v>0</v>
      </c>
      <c r="V48" s="623">
        <v>0</v>
      </c>
      <c r="W48" s="623">
        <v>0</v>
      </c>
      <c r="X48" s="623">
        <v>0</v>
      </c>
      <c r="Y48" s="623">
        <v>0</v>
      </c>
      <c r="Z48" s="623">
        <v>0</v>
      </c>
      <c r="AA48" s="625">
        <f t="shared" si="11"/>
        <v>0</v>
      </c>
      <c r="AC48" s="280"/>
    </row>
    <row r="49" spans="1:27" ht="27" customHeight="1" x14ac:dyDescent="0.15">
      <c r="A49" s="630" t="s">
        <v>584</v>
      </c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2"/>
      <c r="T49" s="291"/>
      <c r="U49" s="291"/>
      <c r="V49" s="291"/>
      <c r="W49" s="291"/>
      <c r="X49" s="291"/>
      <c r="Y49" s="291"/>
      <c r="Z49" s="291"/>
      <c r="AA49" s="292"/>
    </row>
    <row r="50" spans="1:27" ht="15" customHeight="1" x14ac:dyDescent="0.15">
      <c r="A50" s="243"/>
    </row>
    <row r="51" spans="1:27" x14ac:dyDescent="0.15">
      <c r="A51" s="243"/>
    </row>
    <row r="52" spans="1:27" x14ac:dyDescent="0.15">
      <c r="A52" s="243"/>
    </row>
    <row r="53" spans="1:27" x14ac:dyDescent="0.15">
      <c r="A53" s="243"/>
    </row>
    <row r="54" spans="1:27" x14ac:dyDescent="0.15">
      <c r="A54" s="243"/>
    </row>
    <row r="55" spans="1:27" x14ac:dyDescent="0.15">
      <c r="A55" s="243"/>
    </row>
    <row r="56" spans="1:27" x14ac:dyDescent="0.15">
      <c r="A56" s="243"/>
    </row>
    <row r="57" spans="1:27" x14ac:dyDescent="0.15">
      <c r="A57" s="243"/>
    </row>
    <row r="58" spans="1:27" x14ac:dyDescent="0.15">
      <c r="A58" s="243"/>
    </row>
    <row r="59" spans="1:27" x14ac:dyDescent="0.15">
      <c r="A59" s="243"/>
    </row>
    <row r="60" spans="1:27" x14ac:dyDescent="0.15">
      <c r="A60" s="243"/>
    </row>
    <row r="61" spans="1:27" x14ac:dyDescent="0.15">
      <c r="A61" s="243"/>
    </row>
    <row r="62" spans="1:27" x14ac:dyDescent="0.15">
      <c r="A62" s="243"/>
    </row>
    <row r="63" spans="1:27" x14ac:dyDescent="0.15">
      <c r="A63" s="243"/>
    </row>
    <row r="64" spans="1:27" x14ac:dyDescent="0.15">
      <c r="A64" s="243"/>
    </row>
    <row r="65" spans="1:1" x14ac:dyDescent="0.15">
      <c r="A65" s="243"/>
    </row>
    <row r="66" spans="1:1" x14ac:dyDescent="0.15">
      <c r="A66" s="243"/>
    </row>
    <row r="67" spans="1:1" x14ac:dyDescent="0.15">
      <c r="A67" s="243"/>
    </row>
    <row r="68" spans="1:1" x14ac:dyDescent="0.15">
      <c r="A68" s="243"/>
    </row>
    <row r="69" spans="1:1" x14ac:dyDescent="0.15">
      <c r="A69" s="243"/>
    </row>
    <row r="70" spans="1:1" x14ac:dyDescent="0.15">
      <c r="A70" s="243"/>
    </row>
  </sheetData>
  <mergeCells count="12">
    <mergeCell ref="B27:B30"/>
    <mergeCell ref="B31:B33"/>
    <mergeCell ref="B34:B35"/>
    <mergeCell ref="B37:B40"/>
    <mergeCell ref="B43:B45"/>
    <mergeCell ref="B25:C25"/>
    <mergeCell ref="A1:AA1"/>
    <mergeCell ref="U3:Z3"/>
    <mergeCell ref="E3:J3"/>
    <mergeCell ref="M3:R3"/>
    <mergeCell ref="A6:C6"/>
    <mergeCell ref="B8:C8"/>
  </mergeCells>
  <phoneticPr fontId="4"/>
  <printOptions horizontalCentered="1"/>
  <pageMargins left="0.39370078740157483" right="0.39370078740157483" top="0.59055118110236227" bottom="0.59055118110236227" header="0" footer="0.31496062992125984"/>
  <headerFooter scaleWithDoc="0">
    <oddFooter>&amp;C&amp;"ＭＳ ゴシック,標準"&amp;8－ &amp;P －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AY83"/>
  <sheetViews>
    <sheetView defaultGridColor="0" view="pageBreakPreview" colorId="55" zoomScaleNormal="75" zoomScaleSheetLayoutView="100" workbookViewId="0"/>
  </sheetViews>
  <sheetFormatPr defaultColWidth="10.69921875" defaultRowHeight="13.5" x14ac:dyDescent="0.2"/>
  <cols>
    <col min="1" max="55" width="2.5" style="792" customWidth="1"/>
    <col min="56" max="16384" width="10.69921875" style="792"/>
  </cols>
  <sheetData>
    <row r="1" spans="1:51" ht="28.5" x14ac:dyDescent="0.2">
      <c r="A1" s="788" t="s">
        <v>637</v>
      </c>
      <c r="B1" s="788"/>
      <c r="C1" s="788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  <c r="Z1" s="789"/>
      <c r="AA1" s="789"/>
      <c r="AB1" s="789"/>
      <c r="AC1" s="789"/>
      <c r="AD1" s="789"/>
      <c r="AE1" s="789"/>
      <c r="AF1" s="789"/>
      <c r="AG1" s="789"/>
      <c r="AH1" s="789"/>
      <c r="AI1" s="789"/>
      <c r="AJ1" s="789"/>
      <c r="AK1" s="789"/>
      <c r="AL1" s="789"/>
      <c r="AM1" s="789"/>
      <c r="AN1" s="789"/>
      <c r="AO1" s="789"/>
      <c r="AP1" s="789"/>
      <c r="AQ1" s="789"/>
      <c r="AR1" s="789"/>
      <c r="AS1" s="789"/>
      <c r="AT1" s="789"/>
      <c r="AU1" s="789"/>
      <c r="AV1" s="789"/>
      <c r="AW1" s="790"/>
      <c r="AX1" s="791"/>
    </row>
    <row r="2" spans="1:51" ht="17.25" customHeight="1" x14ac:dyDescent="0.2">
      <c r="A2" s="1294" t="s">
        <v>638</v>
      </c>
      <c r="B2" s="1295"/>
      <c r="C2" s="1296"/>
      <c r="D2" s="793"/>
      <c r="E2" s="794"/>
      <c r="F2" s="794"/>
      <c r="G2" s="794"/>
      <c r="H2" s="794"/>
      <c r="I2" s="794"/>
      <c r="J2" s="794"/>
      <c r="K2" s="794"/>
      <c r="L2" s="1297" t="s">
        <v>639</v>
      </c>
      <c r="M2" s="1297"/>
      <c r="N2" s="1297"/>
      <c r="O2" s="1297"/>
      <c r="P2" s="1297"/>
      <c r="Q2" s="1297"/>
      <c r="R2" s="1297"/>
      <c r="S2" s="1297"/>
      <c r="T2" s="1297"/>
      <c r="U2" s="1297"/>
      <c r="V2" s="1297"/>
      <c r="W2" s="1297"/>
      <c r="X2" s="1297"/>
      <c r="Y2" s="1297"/>
      <c r="Z2" s="1297"/>
      <c r="AA2" s="1297"/>
      <c r="AB2" s="1297"/>
      <c r="AC2" s="1297"/>
      <c r="AD2" s="1297"/>
      <c r="AE2" s="1297"/>
      <c r="AF2" s="1297"/>
      <c r="AG2" s="1297"/>
      <c r="AH2" s="1297"/>
      <c r="AI2" s="1297"/>
      <c r="AJ2" s="1297"/>
      <c r="AK2" s="1297"/>
      <c r="AL2" s="1297"/>
      <c r="AM2" s="1297"/>
      <c r="AN2" s="1297"/>
      <c r="AO2" s="1297"/>
      <c r="AP2" s="1297"/>
      <c r="AQ2" s="1297"/>
      <c r="AR2" s="794"/>
      <c r="AS2" s="794"/>
      <c r="AT2" s="794"/>
      <c r="AU2" s="794"/>
      <c r="AV2" s="794"/>
      <c r="AW2" s="795"/>
      <c r="AX2" s="795"/>
      <c r="AY2" s="796"/>
    </row>
    <row r="3" spans="1:51" ht="17.25" customHeight="1" x14ac:dyDescent="0.2">
      <c r="A3" s="1298"/>
      <c r="B3" s="1299"/>
      <c r="C3" s="1300"/>
      <c r="D3" s="797"/>
      <c r="E3" s="798"/>
      <c r="F3" s="798"/>
      <c r="G3" s="1292" t="s">
        <v>640</v>
      </c>
      <c r="H3" s="1292"/>
      <c r="I3" s="1292"/>
      <c r="J3" s="1292"/>
      <c r="K3" s="1292"/>
      <c r="L3" s="1292"/>
      <c r="M3" s="1292"/>
      <c r="N3" s="1292"/>
      <c r="O3" s="1292"/>
      <c r="P3" s="1292"/>
      <c r="Q3" s="1292"/>
      <c r="R3" s="1292"/>
      <c r="S3" s="1292"/>
      <c r="T3" s="1292"/>
      <c r="U3" s="1292"/>
      <c r="V3" s="1292"/>
      <c r="W3" s="1292"/>
      <c r="X3" s="1292"/>
      <c r="Y3" s="798"/>
      <c r="Z3" s="798"/>
      <c r="AA3" s="794"/>
      <c r="AB3" s="793"/>
      <c r="AC3" s="794"/>
      <c r="AD3" s="794"/>
      <c r="AE3" s="1297" t="s">
        <v>641</v>
      </c>
      <c r="AF3" s="1297"/>
      <c r="AG3" s="1297"/>
      <c r="AH3" s="1297"/>
      <c r="AI3" s="1297"/>
      <c r="AJ3" s="1297"/>
      <c r="AK3" s="1297"/>
      <c r="AL3" s="1297"/>
      <c r="AM3" s="1297"/>
      <c r="AN3" s="1297"/>
      <c r="AO3" s="1297"/>
      <c r="AP3" s="1297"/>
      <c r="AQ3" s="1297"/>
      <c r="AR3" s="1297"/>
      <c r="AS3" s="1297"/>
      <c r="AT3" s="1297"/>
      <c r="AU3" s="1297"/>
      <c r="AV3" s="1297"/>
      <c r="AW3" s="799"/>
      <c r="AX3" s="799"/>
      <c r="AY3" s="800"/>
    </row>
    <row r="4" spans="1:51" ht="17.25" customHeight="1" x14ac:dyDescent="0.2">
      <c r="A4" s="1301" t="s">
        <v>642</v>
      </c>
      <c r="B4" s="1302"/>
      <c r="C4" s="1303"/>
      <c r="D4" s="1285" t="s">
        <v>511</v>
      </c>
      <c r="E4" s="1286"/>
      <c r="F4" s="1287"/>
      <c r="G4" s="1285" t="s">
        <v>512</v>
      </c>
      <c r="H4" s="1286"/>
      <c r="I4" s="1287"/>
      <c r="J4" s="1285" t="s">
        <v>513</v>
      </c>
      <c r="K4" s="1286"/>
      <c r="L4" s="1287"/>
      <c r="M4" s="1285" t="s">
        <v>514</v>
      </c>
      <c r="N4" s="1286"/>
      <c r="O4" s="1287"/>
      <c r="P4" s="1285" t="s">
        <v>515</v>
      </c>
      <c r="Q4" s="1286"/>
      <c r="R4" s="1287"/>
      <c r="S4" s="1285" t="s">
        <v>516</v>
      </c>
      <c r="T4" s="1286"/>
      <c r="U4" s="1287"/>
      <c r="V4" s="1285" t="s">
        <v>517</v>
      </c>
      <c r="W4" s="1286"/>
      <c r="X4" s="1287"/>
      <c r="Y4" s="1291" t="s">
        <v>1</v>
      </c>
      <c r="Z4" s="1292"/>
      <c r="AA4" s="1293"/>
      <c r="AB4" s="1285" t="s">
        <v>511</v>
      </c>
      <c r="AC4" s="1286"/>
      <c r="AD4" s="1287"/>
      <c r="AE4" s="1285" t="s">
        <v>512</v>
      </c>
      <c r="AF4" s="1286"/>
      <c r="AG4" s="1287"/>
      <c r="AH4" s="1285" t="s">
        <v>513</v>
      </c>
      <c r="AI4" s="1286"/>
      <c r="AJ4" s="1287"/>
      <c r="AK4" s="1285" t="s">
        <v>514</v>
      </c>
      <c r="AL4" s="1286"/>
      <c r="AM4" s="1287"/>
      <c r="AN4" s="1285" t="s">
        <v>515</v>
      </c>
      <c r="AO4" s="1286"/>
      <c r="AP4" s="1287"/>
      <c r="AQ4" s="1285" t="s">
        <v>516</v>
      </c>
      <c r="AR4" s="1286"/>
      <c r="AS4" s="1287"/>
      <c r="AT4" s="1285" t="s">
        <v>517</v>
      </c>
      <c r="AU4" s="1286"/>
      <c r="AV4" s="1286"/>
      <c r="AW4" s="1288" t="s">
        <v>1</v>
      </c>
      <c r="AX4" s="1289"/>
      <c r="AY4" s="1290"/>
    </row>
    <row r="5" spans="1:51" ht="17.25" customHeight="1" x14ac:dyDescent="0.2">
      <c r="A5" s="1313" t="s">
        <v>643</v>
      </c>
      <c r="B5" s="1314"/>
      <c r="C5" s="1315"/>
      <c r="D5" s="1310">
        <f>SUM(D7:D20)</f>
        <v>1974</v>
      </c>
      <c r="E5" s="1311"/>
      <c r="F5" s="1312"/>
      <c r="G5" s="1310">
        <f t="shared" ref="G5:V5" si="0">SUM(G7:G20)</f>
        <v>8453</v>
      </c>
      <c r="H5" s="1311"/>
      <c r="I5" s="1312"/>
      <c r="J5" s="1310">
        <f t="shared" si="0"/>
        <v>11853</v>
      </c>
      <c r="K5" s="1311"/>
      <c r="L5" s="1312"/>
      <c r="M5" s="1310">
        <f t="shared" si="0"/>
        <v>3858</v>
      </c>
      <c r="N5" s="1311"/>
      <c r="O5" s="1312"/>
      <c r="P5" s="1310">
        <f t="shared" si="0"/>
        <v>687</v>
      </c>
      <c r="Q5" s="1311"/>
      <c r="R5" s="1312"/>
      <c r="S5" s="1310">
        <f t="shared" si="0"/>
        <v>274</v>
      </c>
      <c r="T5" s="1311"/>
      <c r="U5" s="1312"/>
      <c r="V5" s="1310">
        <f t="shared" si="0"/>
        <v>138</v>
      </c>
      <c r="W5" s="1311"/>
      <c r="X5" s="1312"/>
      <c r="Y5" s="1310">
        <f>SUM(D5:V5)</f>
        <v>27237</v>
      </c>
      <c r="Z5" s="1311"/>
      <c r="AA5" s="1312"/>
      <c r="AB5" s="1310">
        <f>SUM(AB7:AB20)</f>
        <v>286</v>
      </c>
      <c r="AC5" s="1311"/>
      <c r="AD5" s="1312"/>
      <c r="AE5" s="1310">
        <f t="shared" ref="AE5:AT5" si="1">SUM(AE7:AE20)</f>
        <v>975</v>
      </c>
      <c r="AF5" s="1311"/>
      <c r="AG5" s="1312"/>
      <c r="AH5" s="1310">
        <f t="shared" si="1"/>
        <v>1781</v>
      </c>
      <c r="AI5" s="1311"/>
      <c r="AJ5" s="1312"/>
      <c r="AK5" s="1310">
        <f t="shared" si="1"/>
        <v>900</v>
      </c>
      <c r="AL5" s="1311"/>
      <c r="AM5" s="1312"/>
      <c r="AN5" s="1310">
        <f t="shared" si="1"/>
        <v>217</v>
      </c>
      <c r="AO5" s="1311"/>
      <c r="AP5" s="1312"/>
      <c r="AQ5" s="1310">
        <f t="shared" si="1"/>
        <v>74</v>
      </c>
      <c r="AR5" s="1311"/>
      <c r="AS5" s="1312"/>
      <c r="AT5" s="1310">
        <f t="shared" si="1"/>
        <v>49</v>
      </c>
      <c r="AU5" s="1311"/>
      <c r="AV5" s="1316"/>
      <c r="AW5" s="1317">
        <f>SUM(AB5:AT5)</f>
        <v>4282</v>
      </c>
      <c r="AX5" s="1318"/>
      <c r="AY5" s="1319"/>
    </row>
    <row r="6" spans="1:51" ht="17.25" customHeight="1" x14ac:dyDescent="0.2">
      <c r="A6" s="1304"/>
      <c r="B6" s="1305"/>
      <c r="C6" s="1306"/>
      <c r="D6" s="1307"/>
      <c r="E6" s="1308"/>
      <c r="F6" s="1309"/>
      <c r="G6" s="1307"/>
      <c r="H6" s="1308"/>
      <c r="I6" s="1309"/>
      <c r="J6" s="1307"/>
      <c r="K6" s="1308"/>
      <c r="L6" s="1309"/>
      <c r="M6" s="1307"/>
      <c r="N6" s="1308"/>
      <c r="O6" s="1309"/>
      <c r="P6" s="1307"/>
      <c r="Q6" s="1308"/>
      <c r="R6" s="1309"/>
      <c r="S6" s="1307"/>
      <c r="T6" s="1308"/>
      <c r="U6" s="1309"/>
      <c r="V6" s="1307"/>
      <c r="W6" s="1308"/>
      <c r="X6" s="1309"/>
      <c r="Y6" s="1307"/>
      <c r="Z6" s="1308"/>
      <c r="AA6" s="1309"/>
      <c r="AB6" s="1307"/>
      <c r="AC6" s="1308"/>
      <c r="AD6" s="1309"/>
      <c r="AE6" s="1307"/>
      <c r="AF6" s="1308"/>
      <c r="AG6" s="1309"/>
      <c r="AH6" s="1307"/>
      <c r="AI6" s="1308"/>
      <c r="AJ6" s="1309"/>
      <c r="AK6" s="1307"/>
      <c r="AL6" s="1308"/>
      <c r="AM6" s="1309"/>
      <c r="AN6" s="1307"/>
      <c r="AO6" s="1308"/>
      <c r="AP6" s="1309"/>
      <c r="AQ6" s="1307"/>
      <c r="AR6" s="1308"/>
      <c r="AS6" s="1309"/>
      <c r="AT6" s="1307"/>
      <c r="AU6" s="1308"/>
      <c r="AV6" s="1309"/>
      <c r="AW6" s="1307"/>
      <c r="AX6" s="1308"/>
      <c r="AY6" s="1309"/>
    </row>
    <row r="7" spans="1:51" ht="17.25" customHeight="1" x14ac:dyDescent="0.2">
      <c r="A7" s="1304" t="s">
        <v>644</v>
      </c>
      <c r="B7" s="1305"/>
      <c r="C7" s="1306"/>
      <c r="D7" s="1307">
        <v>166</v>
      </c>
      <c r="E7" s="1308"/>
      <c r="F7" s="1309"/>
      <c r="G7" s="1307">
        <v>303</v>
      </c>
      <c r="H7" s="1308"/>
      <c r="I7" s="1309"/>
      <c r="J7" s="1307">
        <v>280</v>
      </c>
      <c r="K7" s="1308"/>
      <c r="L7" s="1309"/>
      <c r="M7" s="1307">
        <v>10</v>
      </c>
      <c r="N7" s="1308"/>
      <c r="O7" s="1309"/>
      <c r="P7" s="1307">
        <v>0</v>
      </c>
      <c r="Q7" s="1308"/>
      <c r="R7" s="1309"/>
      <c r="S7" s="1307">
        <v>0</v>
      </c>
      <c r="T7" s="1308"/>
      <c r="U7" s="1309"/>
      <c r="V7" s="1307">
        <v>0</v>
      </c>
      <c r="W7" s="1308"/>
      <c r="X7" s="1309"/>
      <c r="Y7" s="1320">
        <f>SUM(D7:V7)</f>
        <v>759</v>
      </c>
      <c r="Z7" s="1321"/>
      <c r="AA7" s="1322"/>
      <c r="AB7" s="1307">
        <v>28</v>
      </c>
      <c r="AC7" s="1308"/>
      <c r="AD7" s="1309"/>
      <c r="AE7" s="1307">
        <v>54</v>
      </c>
      <c r="AF7" s="1308"/>
      <c r="AG7" s="1309"/>
      <c r="AH7" s="1307">
        <v>34</v>
      </c>
      <c r="AI7" s="1308"/>
      <c r="AJ7" s="1309"/>
      <c r="AK7" s="1307">
        <v>5</v>
      </c>
      <c r="AL7" s="1308"/>
      <c r="AM7" s="1309"/>
      <c r="AN7" s="1307">
        <v>0</v>
      </c>
      <c r="AO7" s="1308"/>
      <c r="AP7" s="1309"/>
      <c r="AQ7" s="1307">
        <v>0</v>
      </c>
      <c r="AR7" s="1308"/>
      <c r="AS7" s="1309"/>
      <c r="AT7" s="1307">
        <v>0</v>
      </c>
      <c r="AU7" s="1308"/>
      <c r="AV7" s="1323"/>
      <c r="AW7" s="1324">
        <f>SUM(AB7:AT7)</f>
        <v>121</v>
      </c>
      <c r="AX7" s="1321"/>
      <c r="AY7" s="1325"/>
    </row>
    <row r="8" spans="1:51" ht="17.25" customHeight="1" x14ac:dyDescent="0.2">
      <c r="A8" s="1304" t="s">
        <v>645</v>
      </c>
      <c r="B8" s="1305"/>
      <c r="C8" s="1306"/>
      <c r="D8" s="1307">
        <v>0</v>
      </c>
      <c r="E8" s="1308"/>
      <c r="F8" s="1309"/>
      <c r="G8" s="1307">
        <v>76</v>
      </c>
      <c r="H8" s="1308"/>
      <c r="I8" s="1309"/>
      <c r="J8" s="1307">
        <v>52</v>
      </c>
      <c r="K8" s="1308"/>
      <c r="L8" s="1309"/>
      <c r="M8" s="1307">
        <v>8</v>
      </c>
      <c r="N8" s="1308"/>
      <c r="O8" s="1309"/>
      <c r="P8" s="1307">
        <v>58</v>
      </c>
      <c r="Q8" s="1308"/>
      <c r="R8" s="1309"/>
      <c r="S8" s="1307">
        <v>0</v>
      </c>
      <c r="T8" s="1308"/>
      <c r="U8" s="1309"/>
      <c r="V8" s="1307">
        <v>0</v>
      </c>
      <c r="W8" s="1308"/>
      <c r="X8" s="1309"/>
      <c r="Y8" s="1320">
        <f t="shared" ref="Y8:Y20" si="2">SUM(D8:V8)</f>
        <v>194</v>
      </c>
      <c r="Z8" s="1321"/>
      <c r="AA8" s="1322"/>
      <c r="AB8" s="1307">
        <v>0</v>
      </c>
      <c r="AC8" s="1308"/>
      <c r="AD8" s="1309"/>
      <c r="AE8" s="1307">
        <v>9</v>
      </c>
      <c r="AF8" s="1308"/>
      <c r="AG8" s="1309"/>
      <c r="AH8" s="1307">
        <v>20</v>
      </c>
      <c r="AI8" s="1308"/>
      <c r="AJ8" s="1309"/>
      <c r="AK8" s="1307">
        <v>4</v>
      </c>
      <c r="AL8" s="1308"/>
      <c r="AM8" s="1309"/>
      <c r="AN8" s="1307">
        <v>16</v>
      </c>
      <c r="AO8" s="1308"/>
      <c r="AP8" s="1309"/>
      <c r="AQ8" s="1307">
        <v>0</v>
      </c>
      <c r="AR8" s="1308"/>
      <c r="AS8" s="1309"/>
      <c r="AT8" s="1307">
        <v>0</v>
      </c>
      <c r="AU8" s="1308"/>
      <c r="AV8" s="1323"/>
      <c r="AW8" s="1324">
        <f t="shared" ref="AW8:AW20" si="3">SUM(AB8:AT8)</f>
        <v>49</v>
      </c>
      <c r="AX8" s="1321"/>
      <c r="AY8" s="1325"/>
    </row>
    <row r="9" spans="1:51" ht="17.25" customHeight="1" x14ac:dyDescent="0.2">
      <c r="A9" s="1304" t="s">
        <v>646</v>
      </c>
      <c r="B9" s="1305"/>
      <c r="C9" s="1306"/>
      <c r="D9" s="1307">
        <v>165</v>
      </c>
      <c r="E9" s="1308"/>
      <c r="F9" s="1309"/>
      <c r="G9" s="1307">
        <v>194</v>
      </c>
      <c r="H9" s="1308"/>
      <c r="I9" s="1309"/>
      <c r="J9" s="1307">
        <v>1280</v>
      </c>
      <c r="K9" s="1308"/>
      <c r="L9" s="1309"/>
      <c r="M9" s="1307">
        <v>250</v>
      </c>
      <c r="N9" s="1308"/>
      <c r="O9" s="1309"/>
      <c r="P9" s="1307">
        <v>56</v>
      </c>
      <c r="Q9" s="1308"/>
      <c r="R9" s="1309"/>
      <c r="S9" s="1307">
        <v>17</v>
      </c>
      <c r="T9" s="1308"/>
      <c r="U9" s="1309"/>
      <c r="V9" s="1307">
        <v>0</v>
      </c>
      <c r="W9" s="1308"/>
      <c r="X9" s="1309"/>
      <c r="Y9" s="1320">
        <f t="shared" si="2"/>
        <v>1962</v>
      </c>
      <c r="Z9" s="1321"/>
      <c r="AA9" s="1322"/>
      <c r="AB9" s="1307">
        <v>11</v>
      </c>
      <c r="AC9" s="1308"/>
      <c r="AD9" s="1309"/>
      <c r="AE9" s="1307">
        <v>31</v>
      </c>
      <c r="AF9" s="1308"/>
      <c r="AG9" s="1309"/>
      <c r="AH9" s="1307">
        <v>197</v>
      </c>
      <c r="AI9" s="1308"/>
      <c r="AJ9" s="1309"/>
      <c r="AK9" s="1307">
        <v>53</v>
      </c>
      <c r="AL9" s="1308"/>
      <c r="AM9" s="1309"/>
      <c r="AN9" s="1307">
        <v>16</v>
      </c>
      <c r="AO9" s="1308"/>
      <c r="AP9" s="1309"/>
      <c r="AQ9" s="1307">
        <v>11</v>
      </c>
      <c r="AR9" s="1308"/>
      <c r="AS9" s="1309"/>
      <c r="AT9" s="1307">
        <v>0</v>
      </c>
      <c r="AU9" s="1308"/>
      <c r="AV9" s="1323"/>
      <c r="AW9" s="1324">
        <f t="shared" si="3"/>
        <v>319</v>
      </c>
      <c r="AX9" s="1321"/>
      <c r="AY9" s="1325"/>
    </row>
    <row r="10" spans="1:51" ht="17.25" customHeight="1" x14ac:dyDescent="0.2">
      <c r="A10" s="1304" t="s">
        <v>647</v>
      </c>
      <c r="B10" s="1305"/>
      <c r="C10" s="1306"/>
      <c r="D10" s="1307">
        <v>0</v>
      </c>
      <c r="E10" s="1308"/>
      <c r="F10" s="1309"/>
      <c r="G10" s="1307">
        <v>171</v>
      </c>
      <c r="H10" s="1308"/>
      <c r="I10" s="1309"/>
      <c r="J10" s="1307">
        <v>193</v>
      </c>
      <c r="K10" s="1308"/>
      <c r="L10" s="1309"/>
      <c r="M10" s="1307">
        <v>93</v>
      </c>
      <c r="N10" s="1308"/>
      <c r="O10" s="1309"/>
      <c r="P10" s="1307">
        <v>0</v>
      </c>
      <c r="Q10" s="1308"/>
      <c r="R10" s="1309"/>
      <c r="S10" s="1307">
        <v>0</v>
      </c>
      <c r="T10" s="1308"/>
      <c r="U10" s="1309"/>
      <c r="V10" s="1307">
        <v>0</v>
      </c>
      <c r="W10" s="1308"/>
      <c r="X10" s="1309"/>
      <c r="Y10" s="1320">
        <f t="shared" si="2"/>
        <v>457</v>
      </c>
      <c r="Z10" s="1321"/>
      <c r="AA10" s="1322"/>
      <c r="AB10" s="1307">
        <v>0</v>
      </c>
      <c r="AC10" s="1308"/>
      <c r="AD10" s="1309"/>
      <c r="AE10" s="1307">
        <v>26</v>
      </c>
      <c r="AF10" s="1308"/>
      <c r="AG10" s="1309"/>
      <c r="AH10" s="1307">
        <v>43</v>
      </c>
      <c r="AI10" s="1308"/>
      <c r="AJ10" s="1309"/>
      <c r="AK10" s="1307">
        <v>23</v>
      </c>
      <c r="AL10" s="1308"/>
      <c r="AM10" s="1309"/>
      <c r="AN10" s="1307">
        <v>0</v>
      </c>
      <c r="AO10" s="1308"/>
      <c r="AP10" s="1309"/>
      <c r="AQ10" s="1307">
        <v>0</v>
      </c>
      <c r="AR10" s="1308"/>
      <c r="AS10" s="1309"/>
      <c r="AT10" s="1307">
        <v>0</v>
      </c>
      <c r="AU10" s="1308"/>
      <c r="AV10" s="1323"/>
      <c r="AW10" s="1324">
        <f t="shared" si="3"/>
        <v>92</v>
      </c>
      <c r="AX10" s="1321"/>
      <c r="AY10" s="1325"/>
    </row>
    <row r="11" spans="1:51" ht="17.25" customHeight="1" x14ac:dyDescent="0.2">
      <c r="A11" s="1304" t="s">
        <v>648</v>
      </c>
      <c r="B11" s="1305"/>
      <c r="C11" s="1306"/>
      <c r="D11" s="1307">
        <v>0</v>
      </c>
      <c r="E11" s="1308"/>
      <c r="F11" s="1309"/>
      <c r="G11" s="1307">
        <v>753</v>
      </c>
      <c r="H11" s="1308"/>
      <c r="I11" s="1309"/>
      <c r="J11" s="1307">
        <v>1666</v>
      </c>
      <c r="K11" s="1308"/>
      <c r="L11" s="1309"/>
      <c r="M11" s="1307">
        <v>652</v>
      </c>
      <c r="N11" s="1308"/>
      <c r="O11" s="1309"/>
      <c r="P11" s="1307">
        <v>42</v>
      </c>
      <c r="Q11" s="1308"/>
      <c r="R11" s="1309"/>
      <c r="S11" s="1326">
        <v>0</v>
      </c>
      <c r="T11" s="1327"/>
      <c r="U11" s="1328"/>
      <c r="V11" s="1307">
        <v>0</v>
      </c>
      <c r="W11" s="1308"/>
      <c r="X11" s="1309"/>
      <c r="Y11" s="1320">
        <f t="shared" si="2"/>
        <v>3113</v>
      </c>
      <c r="Z11" s="1321"/>
      <c r="AA11" s="1322"/>
      <c r="AB11" s="1307">
        <v>0</v>
      </c>
      <c r="AC11" s="1308"/>
      <c r="AD11" s="1309"/>
      <c r="AE11" s="1307">
        <v>65</v>
      </c>
      <c r="AF11" s="1308"/>
      <c r="AG11" s="1309"/>
      <c r="AH11" s="1307">
        <v>178</v>
      </c>
      <c r="AI11" s="1308"/>
      <c r="AJ11" s="1309"/>
      <c r="AK11" s="1307">
        <v>107</v>
      </c>
      <c r="AL11" s="1308"/>
      <c r="AM11" s="1309"/>
      <c r="AN11" s="1307">
        <v>9</v>
      </c>
      <c r="AO11" s="1308"/>
      <c r="AP11" s="1309"/>
      <c r="AQ11" s="1326">
        <v>0</v>
      </c>
      <c r="AR11" s="1327"/>
      <c r="AS11" s="1328"/>
      <c r="AT11" s="1307">
        <v>0</v>
      </c>
      <c r="AU11" s="1308"/>
      <c r="AV11" s="1323"/>
      <c r="AW11" s="1324">
        <f t="shared" si="3"/>
        <v>359</v>
      </c>
      <c r="AX11" s="1321"/>
      <c r="AY11" s="1325"/>
    </row>
    <row r="12" spans="1:51" ht="17.25" customHeight="1" x14ac:dyDescent="0.2">
      <c r="A12" s="1304" t="s">
        <v>649</v>
      </c>
      <c r="B12" s="1305"/>
      <c r="C12" s="1306"/>
      <c r="D12" s="1307">
        <v>9</v>
      </c>
      <c r="E12" s="1308"/>
      <c r="F12" s="1309"/>
      <c r="G12" s="1307">
        <v>313</v>
      </c>
      <c r="H12" s="1308"/>
      <c r="I12" s="1309"/>
      <c r="J12" s="1307">
        <v>623</v>
      </c>
      <c r="K12" s="1308"/>
      <c r="L12" s="1309"/>
      <c r="M12" s="1307">
        <v>162</v>
      </c>
      <c r="N12" s="1308"/>
      <c r="O12" s="1309"/>
      <c r="P12" s="1307">
        <v>0</v>
      </c>
      <c r="Q12" s="1308"/>
      <c r="R12" s="1309"/>
      <c r="S12" s="1307">
        <v>0</v>
      </c>
      <c r="T12" s="1308"/>
      <c r="U12" s="1309"/>
      <c r="V12" s="1307">
        <v>0</v>
      </c>
      <c r="W12" s="1308"/>
      <c r="X12" s="1309"/>
      <c r="Y12" s="1320">
        <f t="shared" si="2"/>
        <v>1107</v>
      </c>
      <c r="Z12" s="1321"/>
      <c r="AA12" s="1322"/>
      <c r="AB12" s="1307">
        <v>6</v>
      </c>
      <c r="AC12" s="1308"/>
      <c r="AD12" s="1309"/>
      <c r="AE12" s="1307">
        <v>50</v>
      </c>
      <c r="AF12" s="1308"/>
      <c r="AG12" s="1309"/>
      <c r="AH12" s="1307">
        <v>122</v>
      </c>
      <c r="AI12" s="1308"/>
      <c r="AJ12" s="1309"/>
      <c r="AK12" s="1307">
        <v>39</v>
      </c>
      <c r="AL12" s="1308"/>
      <c r="AM12" s="1309"/>
      <c r="AN12" s="1307">
        <v>0</v>
      </c>
      <c r="AO12" s="1308"/>
      <c r="AP12" s="1309"/>
      <c r="AQ12" s="1307">
        <v>0</v>
      </c>
      <c r="AR12" s="1308"/>
      <c r="AS12" s="1309"/>
      <c r="AT12" s="1307">
        <v>0</v>
      </c>
      <c r="AU12" s="1308"/>
      <c r="AV12" s="1323"/>
      <c r="AW12" s="1324">
        <f t="shared" si="3"/>
        <v>217</v>
      </c>
      <c r="AX12" s="1321"/>
      <c r="AY12" s="1325"/>
    </row>
    <row r="13" spans="1:51" ht="17.25" customHeight="1" x14ac:dyDescent="0.2">
      <c r="A13" s="1304" t="s">
        <v>650</v>
      </c>
      <c r="B13" s="1305"/>
      <c r="C13" s="1306"/>
      <c r="D13" s="1307">
        <v>422</v>
      </c>
      <c r="E13" s="1308"/>
      <c r="F13" s="1309"/>
      <c r="G13" s="1307">
        <v>239</v>
      </c>
      <c r="H13" s="1308"/>
      <c r="I13" s="1309"/>
      <c r="J13" s="1307">
        <v>499</v>
      </c>
      <c r="K13" s="1308"/>
      <c r="L13" s="1309"/>
      <c r="M13" s="1307">
        <v>41</v>
      </c>
      <c r="N13" s="1308"/>
      <c r="O13" s="1309"/>
      <c r="P13" s="1307">
        <v>40</v>
      </c>
      <c r="Q13" s="1308"/>
      <c r="R13" s="1309"/>
      <c r="S13" s="1326">
        <v>60</v>
      </c>
      <c r="T13" s="1327"/>
      <c r="U13" s="1328"/>
      <c r="V13" s="1307">
        <v>0</v>
      </c>
      <c r="W13" s="1308"/>
      <c r="X13" s="1309"/>
      <c r="Y13" s="1320">
        <f t="shared" si="2"/>
        <v>1301</v>
      </c>
      <c r="Z13" s="1321"/>
      <c r="AA13" s="1322"/>
      <c r="AB13" s="1307">
        <v>71</v>
      </c>
      <c r="AC13" s="1308"/>
      <c r="AD13" s="1309"/>
      <c r="AE13" s="1307">
        <v>44</v>
      </c>
      <c r="AF13" s="1308"/>
      <c r="AG13" s="1309"/>
      <c r="AH13" s="1307">
        <v>78</v>
      </c>
      <c r="AI13" s="1308"/>
      <c r="AJ13" s="1309"/>
      <c r="AK13" s="1307">
        <v>18</v>
      </c>
      <c r="AL13" s="1308"/>
      <c r="AM13" s="1309"/>
      <c r="AN13" s="1307">
        <v>10</v>
      </c>
      <c r="AO13" s="1308"/>
      <c r="AP13" s="1309"/>
      <c r="AQ13" s="1326">
        <v>22</v>
      </c>
      <c r="AR13" s="1327"/>
      <c r="AS13" s="1328"/>
      <c r="AT13" s="1307">
        <v>0</v>
      </c>
      <c r="AU13" s="1308"/>
      <c r="AV13" s="1323"/>
      <c r="AW13" s="1324">
        <f t="shared" si="3"/>
        <v>243</v>
      </c>
      <c r="AX13" s="1321"/>
      <c r="AY13" s="1325"/>
    </row>
    <row r="14" spans="1:51" ht="17.25" customHeight="1" x14ac:dyDescent="0.2">
      <c r="A14" s="1304" t="s">
        <v>651</v>
      </c>
      <c r="B14" s="1305"/>
      <c r="C14" s="1306"/>
      <c r="D14" s="1307">
        <v>307</v>
      </c>
      <c r="E14" s="1308"/>
      <c r="F14" s="1309"/>
      <c r="G14" s="1307">
        <v>377</v>
      </c>
      <c r="H14" s="1308"/>
      <c r="I14" s="1309"/>
      <c r="J14" s="1307">
        <v>296</v>
      </c>
      <c r="K14" s="1308"/>
      <c r="L14" s="1309"/>
      <c r="M14" s="1307">
        <v>327</v>
      </c>
      <c r="N14" s="1308"/>
      <c r="O14" s="1309"/>
      <c r="P14" s="1307">
        <v>31</v>
      </c>
      <c r="Q14" s="1308"/>
      <c r="R14" s="1309"/>
      <c r="S14" s="1307">
        <v>10</v>
      </c>
      <c r="T14" s="1308"/>
      <c r="U14" s="1309"/>
      <c r="V14" s="1307">
        <v>0</v>
      </c>
      <c r="W14" s="1308"/>
      <c r="X14" s="1309"/>
      <c r="Y14" s="1320">
        <f t="shared" si="2"/>
        <v>1348</v>
      </c>
      <c r="Z14" s="1321"/>
      <c r="AA14" s="1322"/>
      <c r="AB14" s="1307">
        <v>47</v>
      </c>
      <c r="AC14" s="1308"/>
      <c r="AD14" s="1309"/>
      <c r="AE14" s="1307">
        <v>83</v>
      </c>
      <c r="AF14" s="1308"/>
      <c r="AG14" s="1309"/>
      <c r="AH14" s="1307">
        <v>81</v>
      </c>
      <c r="AI14" s="1308"/>
      <c r="AJ14" s="1309"/>
      <c r="AK14" s="1307">
        <v>121</v>
      </c>
      <c r="AL14" s="1308"/>
      <c r="AM14" s="1309"/>
      <c r="AN14" s="1307">
        <v>13</v>
      </c>
      <c r="AO14" s="1308"/>
      <c r="AP14" s="1309"/>
      <c r="AQ14" s="1307">
        <v>6</v>
      </c>
      <c r="AR14" s="1308"/>
      <c r="AS14" s="1309"/>
      <c r="AT14" s="1307">
        <v>0</v>
      </c>
      <c r="AU14" s="1308"/>
      <c r="AV14" s="1323"/>
      <c r="AW14" s="1324">
        <f t="shared" si="3"/>
        <v>351</v>
      </c>
      <c r="AX14" s="1321"/>
      <c r="AY14" s="1325"/>
    </row>
    <row r="15" spans="1:51" ht="17.25" customHeight="1" x14ac:dyDescent="0.2">
      <c r="A15" s="1304" t="s">
        <v>652</v>
      </c>
      <c r="B15" s="1305"/>
      <c r="C15" s="1306"/>
      <c r="D15" s="1307">
        <v>0</v>
      </c>
      <c r="E15" s="1308"/>
      <c r="F15" s="1309"/>
      <c r="G15" s="1307">
        <v>763</v>
      </c>
      <c r="H15" s="1308"/>
      <c r="I15" s="1309"/>
      <c r="J15" s="1307">
        <v>816</v>
      </c>
      <c r="K15" s="1308"/>
      <c r="L15" s="1309"/>
      <c r="M15" s="1307">
        <v>230</v>
      </c>
      <c r="N15" s="1308"/>
      <c r="O15" s="1309"/>
      <c r="P15" s="1307">
        <v>14</v>
      </c>
      <c r="Q15" s="1308"/>
      <c r="R15" s="1309"/>
      <c r="S15" s="1307">
        <v>0</v>
      </c>
      <c r="T15" s="1308"/>
      <c r="U15" s="1309"/>
      <c r="V15" s="1326">
        <v>15</v>
      </c>
      <c r="W15" s="1327"/>
      <c r="X15" s="1328"/>
      <c r="Y15" s="1320">
        <f>SUM(D15:V15)</f>
        <v>1838</v>
      </c>
      <c r="Z15" s="1321"/>
      <c r="AA15" s="1322"/>
      <c r="AB15" s="1307">
        <v>0</v>
      </c>
      <c r="AC15" s="1308"/>
      <c r="AD15" s="1309"/>
      <c r="AE15" s="1307">
        <v>79</v>
      </c>
      <c r="AF15" s="1308"/>
      <c r="AG15" s="1309"/>
      <c r="AH15" s="1307">
        <v>106</v>
      </c>
      <c r="AI15" s="1308"/>
      <c r="AJ15" s="1309"/>
      <c r="AK15" s="1307">
        <v>49</v>
      </c>
      <c r="AL15" s="1308"/>
      <c r="AM15" s="1309"/>
      <c r="AN15" s="1307">
        <v>5</v>
      </c>
      <c r="AO15" s="1308"/>
      <c r="AP15" s="1309"/>
      <c r="AQ15" s="1307">
        <v>0</v>
      </c>
      <c r="AR15" s="1308"/>
      <c r="AS15" s="1309"/>
      <c r="AT15" s="1326">
        <v>9</v>
      </c>
      <c r="AU15" s="1327"/>
      <c r="AV15" s="1329"/>
      <c r="AW15" s="1324">
        <f t="shared" si="3"/>
        <v>248</v>
      </c>
      <c r="AX15" s="1321"/>
      <c r="AY15" s="1325"/>
    </row>
    <row r="16" spans="1:51" ht="17.25" customHeight="1" x14ac:dyDescent="0.2">
      <c r="A16" s="1304" t="s">
        <v>653</v>
      </c>
      <c r="B16" s="1305"/>
      <c r="C16" s="1306"/>
      <c r="D16" s="1307">
        <v>442</v>
      </c>
      <c r="E16" s="1308"/>
      <c r="F16" s="1309"/>
      <c r="G16" s="1307">
        <v>929</v>
      </c>
      <c r="H16" s="1308"/>
      <c r="I16" s="1309"/>
      <c r="J16" s="1307">
        <v>527</v>
      </c>
      <c r="K16" s="1308"/>
      <c r="L16" s="1309"/>
      <c r="M16" s="1307">
        <v>439</v>
      </c>
      <c r="N16" s="1308"/>
      <c r="O16" s="1309"/>
      <c r="P16" s="1307">
        <v>156</v>
      </c>
      <c r="Q16" s="1308"/>
      <c r="R16" s="1309"/>
      <c r="S16" s="1326">
        <v>187</v>
      </c>
      <c r="T16" s="1327"/>
      <c r="U16" s="1328"/>
      <c r="V16" s="1326">
        <v>112</v>
      </c>
      <c r="W16" s="1327"/>
      <c r="X16" s="1328"/>
      <c r="Y16" s="1320">
        <f t="shared" si="2"/>
        <v>2792</v>
      </c>
      <c r="Z16" s="1321"/>
      <c r="AA16" s="1322"/>
      <c r="AB16" s="1307">
        <v>44</v>
      </c>
      <c r="AC16" s="1308"/>
      <c r="AD16" s="1309"/>
      <c r="AE16" s="1307">
        <v>84</v>
      </c>
      <c r="AF16" s="1308"/>
      <c r="AG16" s="1309"/>
      <c r="AH16" s="1307">
        <v>62</v>
      </c>
      <c r="AI16" s="1308"/>
      <c r="AJ16" s="1309"/>
      <c r="AK16" s="1307">
        <v>109</v>
      </c>
      <c r="AL16" s="1308"/>
      <c r="AM16" s="1309"/>
      <c r="AN16" s="1307">
        <v>60</v>
      </c>
      <c r="AO16" s="1308"/>
      <c r="AP16" s="1309"/>
      <c r="AQ16" s="1326">
        <v>35</v>
      </c>
      <c r="AR16" s="1327"/>
      <c r="AS16" s="1328"/>
      <c r="AT16" s="1326">
        <v>34</v>
      </c>
      <c r="AU16" s="1327"/>
      <c r="AV16" s="1329"/>
      <c r="AW16" s="1324">
        <f t="shared" si="3"/>
        <v>428</v>
      </c>
      <c r="AX16" s="1321"/>
      <c r="AY16" s="1325"/>
    </row>
    <row r="17" spans="1:51" ht="17.25" customHeight="1" x14ac:dyDescent="0.2">
      <c r="A17" s="1330" t="s">
        <v>223</v>
      </c>
      <c r="B17" s="1331"/>
      <c r="C17" s="1332"/>
      <c r="D17" s="1307">
        <v>37</v>
      </c>
      <c r="E17" s="1308"/>
      <c r="F17" s="1309"/>
      <c r="G17" s="1307">
        <v>388</v>
      </c>
      <c r="H17" s="1308"/>
      <c r="I17" s="1309"/>
      <c r="J17" s="1307">
        <v>3067</v>
      </c>
      <c r="K17" s="1308"/>
      <c r="L17" s="1309"/>
      <c r="M17" s="1307">
        <v>254</v>
      </c>
      <c r="N17" s="1308"/>
      <c r="O17" s="1309"/>
      <c r="P17" s="1307">
        <v>0</v>
      </c>
      <c r="Q17" s="1308"/>
      <c r="R17" s="1309"/>
      <c r="S17" s="1307">
        <v>0</v>
      </c>
      <c r="T17" s="1308"/>
      <c r="U17" s="1309"/>
      <c r="V17" s="1307">
        <v>0</v>
      </c>
      <c r="W17" s="1308"/>
      <c r="X17" s="1309"/>
      <c r="Y17" s="1320">
        <f t="shared" si="2"/>
        <v>3746</v>
      </c>
      <c r="Z17" s="1321"/>
      <c r="AA17" s="1322"/>
      <c r="AB17" s="1307">
        <v>13</v>
      </c>
      <c r="AC17" s="1308"/>
      <c r="AD17" s="1309"/>
      <c r="AE17" s="1307">
        <v>63</v>
      </c>
      <c r="AF17" s="1308"/>
      <c r="AG17" s="1309"/>
      <c r="AH17" s="1307">
        <v>425</v>
      </c>
      <c r="AI17" s="1308"/>
      <c r="AJ17" s="1309"/>
      <c r="AK17" s="1307">
        <v>78</v>
      </c>
      <c r="AL17" s="1308"/>
      <c r="AM17" s="1309"/>
      <c r="AN17" s="1307">
        <v>0</v>
      </c>
      <c r="AO17" s="1308"/>
      <c r="AP17" s="1309"/>
      <c r="AQ17" s="1307">
        <v>0</v>
      </c>
      <c r="AR17" s="1308"/>
      <c r="AS17" s="1309"/>
      <c r="AT17" s="1307">
        <v>0</v>
      </c>
      <c r="AU17" s="1308"/>
      <c r="AV17" s="1323"/>
      <c r="AW17" s="1324">
        <f t="shared" si="3"/>
        <v>579</v>
      </c>
      <c r="AX17" s="1321"/>
      <c r="AY17" s="1325"/>
    </row>
    <row r="18" spans="1:51" ht="17.25" customHeight="1" x14ac:dyDescent="0.2">
      <c r="A18" s="1304" t="s">
        <v>654</v>
      </c>
      <c r="B18" s="1305"/>
      <c r="C18" s="1306"/>
      <c r="D18" s="1307">
        <v>49</v>
      </c>
      <c r="E18" s="1308"/>
      <c r="F18" s="1309"/>
      <c r="G18" s="1307">
        <v>1290</v>
      </c>
      <c r="H18" s="1308"/>
      <c r="I18" s="1309"/>
      <c r="J18" s="1307">
        <v>1286</v>
      </c>
      <c r="K18" s="1308"/>
      <c r="L18" s="1309"/>
      <c r="M18" s="1307">
        <v>470</v>
      </c>
      <c r="N18" s="1308"/>
      <c r="O18" s="1309"/>
      <c r="P18" s="1307">
        <v>77</v>
      </c>
      <c r="Q18" s="1308"/>
      <c r="R18" s="1309"/>
      <c r="S18" s="1307">
        <v>0</v>
      </c>
      <c r="T18" s="1308"/>
      <c r="U18" s="1309"/>
      <c r="V18" s="1326">
        <v>11</v>
      </c>
      <c r="W18" s="1327"/>
      <c r="X18" s="1328"/>
      <c r="Y18" s="1320">
        <f t="shared" si="2"/>
        <v>3183</v>
      </c>
      <c r="Z18" s="1321"/>
      <c r="AA18" s="1322"/>
      <c r="AB18" s="1307">
        <v>18</v>
      </c>
      <c r="AC18" s="1308"/>
      <c r="AD18" s="1309"/>
      <c r="AE18" s="1307">
        <v>131</v>
      </c>
      <c r="AF18" s="1308"/>
      <c r="AG18" s="1309"/>
      <c r="AH18" s="1307">
        <v>195</v>
      </c>
      <c r="AI18" s="1308"/>
      <c r="AJ18" s="1309"/>
      <c r="AK18" s="1307">
        <v>124</v>
      </c>
      <c r="AL18" s="1308"/>
      <c r="AM18" s="1309"/>
      <c r="AN18" s="1307">
        <v>29</v>
      </c>
      <c r="AO18" s="1308"/>
      <c r="AP18" s="1309"/>
      <c r="AQ18" s="1307">
        <v>0</v>
      </c>
      <c r="AR18" s="1308"/>
      <c r="AS18" s="1309"/>
      <c r="AT18" s="1326">
        <v>6</v>
      </c>
      <c r="AU18" s="1327"/>
      <c r="AV18" s="1329"/>
      <c r="AW18" s="1324">
        <f t="shared" si="3"/>
        <v>503</v>
      </c>
      <c r="AX18" s="1321"/>
      <c r="AY18" s="1325"/>
    </row>
    <row r="19" spans="1:51" ht="17.25" customHeight="1" x14ac:dyDescent="0.2">
      <c r="A19" s="1304" t="s">
        <v>655</v>
      </c>
      <c r="B19" s="1305"/>
      <c r="C19" s="1306"/>
      <c r="D19" s="1307">
        <v>377</v>
      </c>
      <c r="E19" s="1308"/>
      <c r="F19" s="1309"/>
      <c r="G19" s="1307">
        <v>510</v>
      </c>
      <c r="H19" s="1308"/>
      <c r="I19" s="1309"/>
      <c r="J19" s="1307">
        <v>499</v>
      </c>
      <c r="K19" s="1308"/>
      <c r="L19" s="1309"/>
      <c r="M19" s="1307">
        <v>199</v>
      </c>
      <c r="N19" s="1308"/>
      <c r="O19" s="1309"/>
      <c r="P19" s="1307">
        <v>157</v>
      </c>
      <c r="Q19" s="1308"/>
      <c r="R19" s="1309"/>
      <c r="S19" s="1326">
        <v>0</v>
      </c>
      <c r="T19" s="1327"/>
      <c r="U19" s="1328"/>
      <c r="V19" s="1307">
        <v>0</v>
      </c>
      <c r="W19" s="1308"/>
      <c r="X19" s="1309"/>
      <c r="Y19" s="1320">
        <f t="shared" si="2"/>
        <v>1742</v>
      </c>
      <c r="Z19" s="1321"/>
      <c r="AA19" s="1322"/>
      <c r="AB19" s="1307">
        <v>48</v>
      </c>
      <c r="AC19" s="1308"/>
      <c r="AD19" s="1309"/>
      <c r="AE19" s="1307">
        <v>59</v>
      </c>
      <c r="AF19" s="1308"/>
      <c r="AG19" s="1309"/>
      <c r="AH19" s="1307">
        <v>125</v>
      </c>
      <c r="AI19" s="1308"/>
      <c r="AJ19" s="1309"/>
      <c r="AK19" s="1307">
        <v>49</v>
      </c>
      <c r="AL19" s="1308"/>
      <c r="AM19" s="1309"/>
      <c r="AN19" s="1307">
        <v>44</v>
      </c>
      <c r="AO19" s="1308"/>
      <c r="AP19" s="1309"/>
      <c r="AQ19" s="1326">
        <v>0</v>
      </c>
      <c r="AR19" s="1327"/>
      <c r="AS19" s="1328"/>
      <c r="AT19" s="1307">
        <v>0</v>
      </c>
      <c r="AU19" s="1308"/>
      <c r="AV19" s="1323"/>
      <c r="AW19" s="1324">
        <f t="shared" si="3"/>
        <v>325</v>
      </c>
      <c r="AX19" s="1321"/>
      <c r="AY19" s="1325"/>
    </row>
    <row r="20" spans="1:51" ht="17.25" customHeight="1" thickBot="1" x14ac:dyDescent="0.25">
      <c r="A20" s="1333" t="s">
        <v>656</v>
      </c>
      <c r="B20" s="1334"/>
      <c r="C20" s="1335"/>
      <c r="D20" s="1307">
        <v>0</v>
      </c>
      <c r="E20" s="1308"/>
      <c r="F20" s="1309"/>
      <c r="G20" s="1307">
        <v>2147</v>
      </c>
      <c r="H20" s="1308"/>
      <c r="I20" s="1309"/>
      <c r="J20" s="1307">
        <v>769</v>
      </c>
      <c r="K20" s="1308"/>
      <c r="L20" s="1309"/>
      <c r="M20" s="1307">
        <v>723</v>
      </c>
      <c r="N20" s="1308"/>
      <c r="O20" s="1309"/>
      <c r="P20" s="1307">
        <v>56</v>
      </c>
      <c r="Q20" s="1308"/>
      <c r="R20" s="1309"/>
      <c r="S20" s="1307">
        <v>0</v>
      </c>
      <c r="T20" s="1308"/>
      <c r="U20" s="1309"/>
      <c r="V20" s="1307">
        <v>0</v>
      </c>
      <c r="W20" s="1308"/>
      <c r="X20" s="1309"/>
      <c r="Y20" s="1320">
        <f t="shared" si="2"/>
        <v>3695</v>
      </c>
      <c r="Z20" s="1321"/>
      <c r="AA20" s="1322"/>
      <c r="AB20" s="1307">
        <v>0</v>
      </c>
      <c r="AC20" s="1308"/>
      <c r="AD20" s="1309"/>
      <c r="AE20" s="1307">
        <v>197</v>
      </c>
      <c r="AF20" s="1308"/>
      <c r="AG20" s="1309"/>
      <c r="AH20" s="1307">
        <v>115</v>
      </c>
      <c r="AI20" s="1308"/>
      <c r="AJ20" s="1309"/>
      <c r="AK20" s="1307">
        <v>121</v>
      </c>
      <c r="AL20" s="1308"/>
      <c r="AM20" s="1309"/>
      <c r="AN20" s="1307">
        <v>15</v>
      </c>
      <c r="AO20" s="1308"/>
      <c r="AP20" s="1309"/>
      <c r="AQ20" s="1307">
        <v>0</v>
      </c>
      <c r="AR20" s="1308"/>
      <c r="AS20" s="1309"/>
      <c r="AT20" s="1307">
        <v>0</v>
      </c>
      <c r="AU20" s="1308"/>
      <c r="AV20" s="1323"/>
      <c r="AW20" s="1324">
        <f t="shared" si="3"/>
        <v>448</v>
      </c>
      <c r="AX20" s="1321"/>
      <c r="AY20" s="1325"/>
    </row>
    <row r="21" spans="1:51" ht="17.25" customHeight="1" thickTop="1" x14ac:dyDescent="0.2">
      <c r="A21" s="1294" t="s">
        <v>638</v>
      </c>
      <c r="B21" s="1295"/>
      <c r="C21" s="1296"/>
      <c r="D21" s="801"/>
      <c r="E21" s="802"/>
      <c r="F21" s="802"/>
      <c r="G21" s="802"/>
      <c r="H21" s="802"/>
      <c r="I21" s="802"/>
      <c r="J21" s="802"/>
      <c r="K21" s="802"/>
      <c r="L21" s="1336" t="s">
        <v>657</v>
      </c>
      <c r="M21" s="1336"/>
      <c r="N21" s="1336"/>
      <c r="O21" s="1336"/>
      <c r="P21" s="1336"/>
      <c r="Q21" s="1336"/>
      <c r="R21" s="1336"/>
      <c r="S21" s="1336"/>
      <c r="T21" s="1336"/>
      <c r="U21" s="1336"/>
      <c r="V21" s="1336"/>
      <c r="W21" s="1336"/>
      <c r="X21" s="1336"/>
      <c r="Y21" s="1336"/>
      <c r="Z21" s="1336"/>
      <c r="AA21" s="1336"/>
      <c r="AB21" s="1336"/>
      <c r="AC21" s="1336"/>
      <c r="AD21" s="1336"/>
      <c r="AE21" s="1336"/>
      <c r="AF21" s="1336"/>
      <c r="AG21" s="1336"/>
      <c r="AH21" s="1336"/>
      <c r="AI21" s="1336"/>
      <c r="AJ21" s="1336"/>
      <c r="AK21" s="1336"/>
      <c r="AL21" s="1336"/>
      <c r="AM21" s="1336"/>
      <c r="AN21" s="1336"/>
      <c r="AO21" s="1336"/>
      <c r="AP21" s="1336"/>
      <c r="AQ21" s="1336"/>
      <c r="AR21" s="802"/>
      <c r="AS21" s="802"/>
      <c r="AT21" s="802"/>
      <c r="AU21" s="802"/>
      <c r="AV21" s="802"/>
      <c r="AW21" s="803"/>
      <c r="AX21" s="803"/>
      <c r="AY21" s="804"/>
    </row>
    <row r="22" spans="1:51" ht="17.25" customHeight="1" x14ac:dyDescent="0.2">
      <c r="A22" s="1298"/>
      <c r="B22" s="1299"/>
      <c r="C22" s="1300"/>
      <c r="D22" s="797"/>
      <c r="E22" s="798"/>
      <c r="F22" s="798"/>
      <c r="G22" s="1292" t="s">
        <v>658</v>
      </c>
      <c r="H22" s="1292"/>
      <c r="I22" s="1292"/>
      <c r="J22" s="1292"/>
      <c r="K22" s="1292"/>
      <c r="L22" s="1292"/>
      <c r="M22" s="1292"/>
      <c r="N22" s="1292"/>
      <c r="O22" s="1292"/>
      <c r="P22" s="1292"/>
      <c r="Q22" s="1292"/>
      <c r="R22" s="1292"/>
      <c r="S22" s="1292"/>
      <c r="T22" s="1292"/>
      <c r="U22" s="1292"/>
      <c r="V22" s="1292"/>
      <c r="W22" s="1292"/>
      <c r="X22" s="1292"/>
      <c r="Y22" s="798"/>
      <c r="Z22" s="798"/>
      <c r="AA22" s="794"/>
      <c r="AB22" s="793"/>
      <c r="AC22" s="794"/>
      <c r="AD22" s="794"/>
      <c r="AE22" s="1297" t="s">
        <v>641</v>
      </c>
      <c r="AF22" s="1297"/>
      <c r="AG22" s="1297"/>
      <c r="AH22" s="1297"/>
      <c r="AI22" s="1297"/>
      <c r="AJ22" s="1297"/>
      <c r="AK22" s="1297"/>
      <c r="AL22" s="1297"/>
      <c r="AM22" s="1297"/>
      <c r="AN22" s="1297"/>
      <c r="AO22" s="1297"/>
      <c r="AP22" s="1297"/>
      <c r="AQ22" s="1297"/>
      <c r="AR22" s="1297"/>
      <c r="AS22" s="1297"/>
      <c r="AT22" s="1297"/>
      <c r="AU22" s="1297"/>
      <c r="AV22" s="1297"/>
      <c r="AW22" s="799"/>
      <c r="AX22" s="799"/>
      <c r="AY22" s="800"/>
    </row>
    <row r="23" spans="1:51" ht="17.25" customHeight="1" x14ac:dyDescent="0.2">
      <c r="A23" s="1301" t="s">
        <v>642</v>
      </c>
      <c r="B23" s="1302"/>
      <c r="C23" s="1303"/>
      <c r="D23" s="1285" t="s">
        <v>511</v>
      </c>
      <c r="E23" s="1286"/>
      <c r="F23" s="1287"/>
      <c r="G23" s="1285" t="s">
        <v>512</v>
      </c>
      <c r="H23" s="1286"/>
      <c r="I23" s="1287"/>
      <c r="J23" s="1285" t="s">
        <v>513</v>
      </c>
      <c r="K23" s="1286"/>
      <c r="L23" s="1287"/>
      <c r="M23" s="1285" t="s">
        <v>514</v>
      </c>
      <c r="N23" s="1286"/>
      <c r="O23" s="1287"/>
      <c r="P23" s="1285" t="s">
        <v>515</v>
      </c>
      <c r="Q23" s="1286"/>
      <c r="R23" s="1287"/>
      <c r="S23" s="1285" t="s">
        <v>516</v>
      </c>
      <c r="T23" s="1286"/>
      <c r="U23" s="1287"/>
      <c r="V23" s="1285" t="s">
        <v>517</v>
      </c>
      <c r="W23" s="1286"/>
      <c r="X23" s="1287"/>
      <c r="Y23" s="1291" t="s">
        <v>1</v>
      </c>
      <c r="Z23" s="1292"/>
      <c r="AA23" s="1293"/>
      <c r="AB23" s="1285" t="s">
        <v>511</v>
      </c>
      <c r="AC23" s="1286"/>
      <c r="AD23" s="1287"/>
      <c r="AE23" s="1285" t="s">
        <v>512</v>
      </c>
      <c r="AF23" s="1286"/>
      <c r="AG23" s="1287"/>
      <c r="AH23" s="1285" t="s">
        <v>513</v>
      </c>
      <c r="AI23" s="1286"/>
      <c r="AJ23" s="1287"/>
      <c r="AK23" s="1285" t="s">
        <v>514</v>
      </c>
      <c r="AL23" s="1286"/>
      <c r="AM23" s="1287"/>
      <c r="AN23" s="1285" t="s">
        <v>515</v>
      </c>
      <c r="AO23" s="1286"/>
      <c r="AP23" s="1287"/>
      <c r="AQ23" s="1285" t="s">
        <v>516</v>
      </c>
      <c r="AR23" s="1286"/>
      <c r="AS23" s="1287"/>
      <c r="AT23" s="1285" t="s">
        <v>517</v>
      </c>
      <c r="AU23" s="1286"/>
      <c r="AV23" s="1286"/>
      <c r="AW23" s="1288" t="s">
        <v>1</v>
      </c>
      <c r="AX23" s="1289"/>
      <c r="AY23" s="1290"/>
    </row>
    <row r="24" spans="1:51" ht="17.25" customHeight="1" x14ac:dyDescent="0.2">
      <c r="A24" s="1313" t="s">
        <v>643</v>
      </c>
      <c r="B24" s="1314"/>
      <c r="C24" s="1315"/>
      <c r="D24" s="1337">
        <f>SUM(D26:D39)</f>
        <v>928</v>
      </c>
      <c r="E24" s="1338"/>
      <c r="F24" s="1339"/>
      <c r="G24" s="1337">
        <f t="shared" ref="G24:V24" si="4">SUM(G26:G39)</f>
        <v>4390</v>
      </c>
      <c r="H24" s="1338"/>
      <c r="I24" s="1339"/>
      <c r="J24" s="1337">
        <f t="shared" si="4"/>
        <v>6768</v>
      </c>
      <c r="K24" s="1338"/>
      <c r="L24" s="1339"/>
      <c r="M24" s="1337">
        <f t="shared" si="4"/>
        <v>1737</v>
      </c>
      <c r="N24" s="1338"/>
      <c r="O24" s="1339"/>
      <c r="P24" s="1337">
        <f t="shared" si="4"/>
        <v>206</v>
      </c>
      <c r="Q24" s="1338"/>
      <c r="R24" s="1339"/>
      <c r="S24" s="1337">
        <f t="shared" si="4"/>
        <v>160</v>
      </c>
      <c r="T24" s="1338"/>
      <c r="U24" s="1339"/>
      <c r="V24" s="1337">
        <f t="shared" si="4"/>
        <v>49</v>
      </c>
      <c r="W24" s="1338"/>
      <c r="X24" s="1339"/>
      <c r="Y24" s="1337">
        <f>SUM(D24:V24)</f>
        <v>14238</v>
      </c>
      <c r="Z24" s="1338"/>
      <c r="AA24" s="1339"/>
      <c r="AB24" s="1337">
        <f>SUM(AB26:AB39)</f>
        <v>171</v>
      </c>
      <c r="AC24" s="1338"/>
      <c r="AD24" s="1339"/>
      <c r="AE24" s="1337">
        <f t="shared" ref="AE24:AT24" si="5">SUM(AE26:AE39)</f>
        <v>653</v>
      </c>
      <c r="AF24" s="1338"/>
      <c r="AG24" s="1339"/>
      <c r="AH24" s="1337">
        <f t="shared" si="5"/>
        <v>1236</v>
      </c>
      <c r="AI24" s="1338"/>
      <c r="AJ24" s="1339"/>
      <c r="AK24" s="1337">
        <f t="shared" si="5"/>
        <v>573</v>
      </c>
      <c r="AL24" s="1338"/>
      <c r="AM24" s="1339"/>
      <c r="AN24" s="1337">
        <f t="shared" si="5"/>
        <v>134</v>
      </c>
      <c r="AO24" s="1338"/>
      <c r="AP24" s="1339"/>
      <c r="AQ24" s="1337">
        <f t="shared" si="5"/>
        <v>52</v>
      </c>
      <c r="AR24" s="1338"/>
      <c r="AS24" s="1339"/>
      <c r="AT24" s="1337">
        <f t="shared" si="5"/>
        <v>25</v>
      </c>
      <c r="AU24" s="1338"/>
      <c r="AV24" s="1340"/>
      <c r="AW24" s="1341">
        <f>SUM(AB24:AT24)</f>
        <v>2844</v>
      </c>
      <c r="AX24" s="1342"/>
      <c r="AY24" s="1343"/>
    </row>
    <row r="25" spans="1:51" ht="17.25" customHeight="1" x14ac:dyDescent="0.2">
      <c r="A25" s="1304"/>
      <c r="B25" s="1305"/>
      <c r="C25" s="1306"/>
      <c r="D25" s="1320"/>
      <c r="E25" s="1321"/>
      <c r="F25" s="1322"/>
      <c r="G25" s="1320"/>
      <c r="H25" s="1321"/>
      <c r="I25" s="1322"/>
      <c r="J25" s="1320"/>
      <c r="K25" s="1321"/>
      <c r="L25" s="1322"/>
      <c r="M25" s="1320"/>
      <c r="N25" s="1321"/>
      <c r="O25" s="1322"/>
      <c r="P25" s="1320"/>
      <c r="Q25" s="1321"/>
      <c r="R25" s="1322"/>
      <c r="S25" s="1320"/>
      <c r="T25" s="1321"/>
      <c r="U25" s="1322"/>
      <c r="V25" s="1320"/>
      <c r="W25" s="1321"/>
      <c r="X25" s="1322"/>
      <c r="Y25" s="1320"/>
      <c r="Z25" s="1321"/>
      <c r="AA25" s="1322"/>
      <c r="AB25" s="1320"/>
      <c r="AC25" s="1321"/>
      <c r="AD25" s="1322"/>
      <c r="AE25" s="1320"/>
      <c r="AF25" s="1321"/>
      <c r="AG25" s="1322"/>
      <c r="AH25" s="1320"/>
      <c r="AI25" s="1321"/>
      <c r="AJ25" s="1322"/>
      <c r="AK25" s="1320"/>
      <c r="AL25" s="1321"/>
      <c r="AM25" s="1322"/>
      <c r="AN25" s="1320"/>
      <c r="AO25" s="1321"/>
      <c r="AP25" s="1322"/>
      <c r="AQ25" s="1320"/>
      <c r="AR25" s="1321"/>
      <c r="AS25" s="1322"/>
      <c r="AT25" s="1320"/>
      <c r="AU25" s="1321"/>
      <c r="AV25" s="1322"/>
      <c r="AW25" s="1320"/>
      <c r="AX25" s="1321"/>
      <c r="AY25" s="1322"/>
    </row>
    <row r="26" spans="1:51" ht="17.25" customHeight="1" x14ac:dyDescent="0.2">
      <c r="A26" s="1304" t="s">
        <v>644</v>
      </c>
      <c r="B26" s="1305"/>
      <c r="C26" s="1306"/>
      <c r="D26" s="1307">
        <v>39</v>
      </c>
      <c r="E26" s="1308"/>
      <c r="F26" s="1309"/>
      <c r="G26" s="1307">
        <v>154</v>
      </c>
      <c r="H26" s="1308"/>
      <c r="I26" s="1309"/>
      <c r="J26" s="1307">
        <v>145</v>
      </c>
      <c r="K26" s="1308"/>
      <c r="L26" s="1309"/>
      <c r="M26" s="1307">
        <v>0</v>
      </c>
      <c r="N26" s="1308"/>
      <c r="O26" s="1309"/>
      <c r="P26" s="1307">
        <v>0</v>
      </c>
      <c r="Q26" s="1308"/>
      <c r="R26" s="1309"/>
      <c r="S26" s="1307">
        <v>0</v>
      </c>
      <c r="T26" s="1308"/>
      <c r="U26" s="1309"/>
      <c r="V26" s="1307">
        <v>0</v>
      </c>
      <c r="W26" s="1308"/>
      <c r="X26" s="1309"/>
      <c r="Y26" s="1320">
        <f t="shared" ref="Y26:Y39" si="6">SUM(D26:V26)</f>
        <v>338</v>
      </c>
      <c r="Z26" s="1321"/>
      <c r="AA26" s="1322"/>
      <c r="AB26" s="1307">
        <v>12</v>
      </c>
      <c r="AC26" s="1308"/>
      <c r="AD26" s="1309"/>
      <c r="AE26" s="1307">
        <v>39</v>
      </c>
      <c r="AF26" s="1308"/>
      <c r="AG26" s="1309"/>
      <c r="AH26" s="1307">
        <v>29</v>
      </c>
      <c r="AI26" s="1308"/>
      <c r="AJ26" s="1309"/>
      <c r="AK26" s="1307">
        <v>0</v>
      </c>
      <c r="AL26" s="1308"/>
      <c r="AM26" s="1309"/>
      <c r="AN26" s="1307">
        <v>0</v>
      </c>
      <c r="AO26" s="1308"/>
      <c r="AP26" s="1309"/>
      <c r="AQ26" s="1307">
        <v>0</v>
      </c>
      <c r="AR26" s="1308"/>
      <c r="AS26" s="1309"/>
      <c r="AT26" s="1307">
        <v>0</v>
      </c>
      <c r="AU26" s="1308"/>
      <c r="AV26" s="1323"/>
      <c r="AW26" s="1324">
        <f>SUM(AB26:AT26)</f>
        <v>80</v>
      </c>
      <c r="AX26" s="1321"/>
      <c r="AY26" s="1325"/>
    </row>
    <row r="27" spans="1:51" ht="17.25" customHeight="1" x14ac:dyDescent="0.2">
      <c r="A27" s="1304" t="s">
        <v>645</v>
      </c>
      <c r="B27" s="1305"/>
      <c r="C27" s="1306"/>
      <c r="D27" s="1307">
        <v>0</v>
      </c>
      <c r="E27" s="1308"/>
      <c r="F27" s="1309"/>
      <c r="G27" s="1307">
        <v>0</v>
      </c>
      <c r="H27" s="1308"/>
      <c r="I27" s="1309"/>
      <c r="J27" s="1307">
        <v>29</v>
      </c>
      <c r="K27" s="1308"/>
      <c r="L27" s="1309"/>
      <c r="M27" s="1307">
        <v>0</v>
      </c>
      <c r="N27" s="1308"/>
      <c r="O27" s="1309"/>
      <c r="P27" s="1307">
        <v>38</v>
      </c>
      <c r="Q27" s="1308"/>
      <c r="R27" s="1309"/>
      <c r="S27" s="1307">
        <v>0</v>
      </c>
      <c r="T27" s="1308"/>
      <c r="U27" s="1309"/>
      <c r="V27" s="1307">
        <v>0</v>
      </c>
      <c r="W27" s="1308"/>
      <c r="X27" s="1309"/>
      <c r="Y27" s="1320">
        <f t="shared" si="6"/>
        <v>67</v>
      </c>
      <c r="Z27" s="1321"/>
      <c r="AA27" s="1322"/>
      <c r="AB27" s="1307">
        <v>0</v>
      </c>
      <c r="AC27" s="1308"/>
      <c r="AD27" s="1309"/>
      <c r="AE27" s="1307">
        <v>0</v>
      </c>
      <c r="AF27" s="1308"/>
      <c r="AG27" s="1309"/>
      <c r="AH27" s="1307">
        <v>20</v>
      </c>
      <c r="AI27" s="1308"/>
      <c r="AJ27" s="1309"/>
      <c r="AK27" s="1307">
        <v>0</v>
      </c>
      <c r="AL27" s="1308"/>
      <c r="AM27" s="1309"/>
      <c r="AN27" s="1307">
        <v>24</v>
      </c>
      <c r="AO27" s="1308"/>
      <c r="AP27" s="1309"/>
      <c r="AQ27" s="1307">
        <v>0</v>
      </c>
      <c r="AR27" s="1308"/>
      <c r="AS27" s="1309"/>
      <c r="AT27" s="1307">
        <v>0</v>
      </c>
      <c r="AU27" s="1308"/>
      <c r="AV27" s="1323"/>
      <c r="AW27" s="1324">
        <f t="shared" ref="AW27:AW39" si="7">SUM(AB27:AT27)</f>
        <v>44</v>
      </c>
      <c r="AX27" s="1321"/>
      <c r="AY27" s="1325"/>
    </row>
    <row r="28" spans="1:51" ht="17.25" customHeight="1" x14ac:dyDescent="0.2">
      <c r="A28" s="1304" t="s">
        <v>646</v>
      </c>
      <c r="B28" s="1305"/>
      <c r="C28" s="1306"/>
      <c r="D28" s="1307">
        <v>0</v>
      </c>
      <c r="E28" s="1308"/>
      <c r="F28" s="1309"/>
      <c r="G28" s="1307">
        <v>38</v>
      </c>
      <c r="H28" s="1308"/>
      <c r="I28" s="1309"/>
      <c r="J28" s="1307">
        <v>730</v>
      </c>
      <c r="K28" s="1308"/>
      <c r="L28" s="1309"/>
      <c r="M28" s="1307">
        <v>117</v>
      </c>
      <c r="N28" s="1308"/>
      <c r="O28" s="1309"/>
      <c r="P28" s="1326">
        <v>0</v>
      </c>
      <c r="Q28" s="1327"/>
      <c r="R28" s="1328"/>
      <c r="S28" s="1307">
        <v>0</v>
      </c>
      <c r="T28" s="1308"/>
      <c r="U28" s="1309"/>
      <c r="V28" s="1307">
        <v>0</v>
      </c>
      <c r="W28" s="1308"/>
      <c r="X28" s="1309"/>
      <c r="Y28" s="1320">
        <f t="shared" si="6"/>
        <v>885</v>
      </c>
      <c r="Z28" s="1321"/>
      <c r="AA28" s="1322"/>
      <c r="AB28" s="1307">
        <v>0</v>
      </c>
      <c r="AC28" s="1308"/>
      <c r="AD28" s="1309"/>
      <c r="AE28" s="1307">
        <v>14</v>
      </c>
      <c r="AF28" s="1308"/>
      <c r="AG28" s="1309"/>
      <c r="AH28" s="1307">
        <v>141</v>
      </c>
      <c r="AI28" s="1308"/>
      <c r="AJ28" s="1309"/>
      <c r="AK28" s="1307">
        <v>40</v>
      </c>
      <c r="AL28" s="1308"/>
      <c r="AM28" s="1309"/>
      <c r="AN28" s="1307">
        <v>0</v>
      </c>
      <c r="AO28" s="1308"/>
      <c r="AP28" s="1309"/>
      <c r="AQ28" s="1307">
        <v>0</v>
      </c>
      <c r="AR28" s="1308"/>
      <c r="AS28" s="1309"/>
      <c r="AT28" s="1307">
        <v>0</v>
      </c>
      <c r="AU28" s="1308"/>
      <c r="AV28" s="1323"/>
      <c r="AW28" s="1324">
        <f t="shared" si="7"/>
        <v>195</v>
      </c>
      <c r="AX28" s="1321"/>
      <c r="AY28" s="1325"/>
    </row>
    <row r="29" spans="1:51" ht="17.25" customHeight="1" x14ac:dyDescent="0.2">
      <c r="A29" s="1304" t="s">
        <v>647</v>
      </c>
      <c r="B29" s="1305"/>
      <c r="C29" s="1306"/>
      <c r="D29" s="1307">
        <v>0</v>
      </c>
      <c r="E29" s="1308"/>
      <c r="F29" s="1309"/>
      <c r="G29" s="1307">
        <v>75</v>
      </c>
      <c r="H29" s="1308"/>
      <c r="I29" s="1309"/>
      <c r="J29" s="1307">
        <v>93</v>
      </c>
      <c r="K29" s="1308"/>
      <c r="L29" s="1309"/>
      <c r="M29" s="1307">
        <v>30</v>
      </c>
      <c r="N29" s="1308"/>
      <c r="O29" s="1309"/>
      <c r="P29" s="1307">
        <v>0</v>
      </c>
      <c r="Q29" s="1308"/>
      <c r="R29" s="1309"/>
      <c r="S29" s="1307">
        <v>0</v>
      </c>
      <c r="T29" s="1308"/>
      <c r="U29" s="1309"/>
      <c r="V29" s="1307">
        <v>0</v>
      </c>
      <c r="W29" s="1308"/>
      <c r="X29" s="1309"/>
      <c r="Y29" s="1320">
        <f t="shared" si="6"/>
        <v>198</v>
      </c>
      <c r="Z29" s="1321"/>
      <c r="AA29" s="1322"/>
      <c r="AB29" s="1307">
        <v>0</v>
      </c>
      <c r="AC29" s="1308"/>
      <c r="AD29" s="1309"/>
      <c r="AE29" s="1307">
        <v>15</v>
      </c>
      <c r="AF29" s="1308"/>
      <c r="AG29" s="1309"/>
      <c r="AH29" s="1307">
        <v>24</v>
      </c>
      <c r="AI29" s="1308"/>
      <c r="AJ29" s="1309"/>
      <c r="AK29" s="1307">
        <v>11</v>
      </c>
      <c r="AL29" s="1308"/>
      <c r="AM29" s="1309"/>
      <c r="AN29" s="1307">
        <v>0</v>
      </c>
      <c r="AO29" s="1308"/>
      <c r="AP29" s="1309"/>
      <c r="AQ29" s="1307">
        <v>0</v>
      </c>
      <c r="AR29" s="1308"/>
      <c r="AS29" s="1309"/>
      <c r="AT29" s="1307">
        <v>0</v>
      </c>
      <c r="AU29" s="1308"/>
      <c r="AV29" s="1323"/>
      <c r="AW29" s="1324">
        <f t="shared" si="7"/>
        <v>50</v>
      </c>
      <c r="AX29" s="1321"/>
      <c r="AY29" s="1325"/>
    </row>
    <row r="30" spans="1:51" ht="17.25" customHeight="1" x14ac:dyDescent="0.2">
      <c r="A30" s="1304" t="s">
        <v>648</v>
      </c>
      <c r="B30" s="1305"/>
      <c r="C30" s="1306"/>
      <c r="D30" s="1307">
        <v>0</v>
      </c>
      <c r="E30" s="1308"/>
      <c r="F30" s="1309"/>
      <c r="G30" s="1307">
        <v>210</v>
      </c>
      <c r="H30" s="1308"/>
      <c r="I30" s="1309"/>
      <c r="J30" s="1307">
        <v>1120</v>
      </c>
      <c r="K30" s="1308"/>
      <c r="L30" s="1309"/>
      <c r="M30" s="1307">
        <v>258</v>
      </c>
      <c r="N30" s="1308"/>
      <c r="O30" s="1309"/>
      <c r="P30" s="1307">
        <v>0</v>
      </c>
      <c r="Q30" s="1308"/>
      <c r="R30" s="1309"/>
      <c r="S30" s="1307">
        <v>0</v>
      </c>
      <c r="T30" s="1308"/>
      <c r="U30" s="1309"/>
      <c r="V30" s="1307">
        <v>0</v>
      </c>
      <c r="W30" s="1308"/>
      <c r="X30" s="1309"/>
      <c r="Y30" s="1320">
        <f t="shared" si="6"/>
        <v>1588</v>
      </c>
      <c r="Z30" s="1321"/>
      <c r="AA30" s="1322"/>
      <c r="AB30" s="1307">
        <v>0</v>
      </c>
      <c r="AC30" s="1308"/>
      <c r="AD30" s="1309"/>
      <c r="AE30" s="1307">
        <v>18</v>
      </c>
      <c r="AF30" s="1308"/>
      <c r="AG30" s="1309"/>
      <c r="AH30" s="1307">
        <v>141</v>
      </c>
      <c r="AI30" s="1308"/>
      <c r="AJ30" s="1309"/>
      <c r="AK30" s="1307">
        <v>60</v>
      </c>
      <c r="AL30" s="1308"/>
      <c r="AM30" s="1309"/>
      <c r="AN30" s="1307">
        <v>0</v>
      </c>
      <c r="AO30" s="1308"/>
      <c r="AP30" s="1309"/>
      <c r="AQ30" s="1307">
        <v>0</v>
      </c>
      <c r="AR30" s="1308"/>
      <c r="AS30" s="1309"/>
      <c r="AT30" s="1307">
        <v>0</v>
      </c>
      <c r="AU30" s="1308"/>
      <c r="AV30" s="1323"/>
      <c r="AW30" s="1324">
        <f t="shared" si="7"/>
        <v>219</v>
      </c>
      <c r="AX30" s="1321"/>
      <c r="AY30" s="1325"/>
    </row>
    <row r="31" spans="1:51" ht="17.25" customHeight="1" x14ac:dyDescent="0.2">
      <c r="A31" s="1304" t="s">
        <v>649</v>
      </c>
      <c r="B31" s="1305"/>
      <c r="C31" s="1306"/>
      <c r="D31" s="1307">
        <v>0</v>
      </c>
      <c r="E31" s="1308"/>
      <c r="F31" s="1309"/>
      <c r="G31" s="1307">
        <v>150</v>
      </c>
      <c r="H31" s="1308"/>
      <c r="I31" s="1309"/>
      <c r="J31" s="1307">
        <v>445</v>
      </c>
      <c r="K31" s="1308"/>
      <c r="L31" s="1309"/>
      <c r="M31" s="1307">
        <v>95</v>
      </c>
      <c r="N31" s="1308"/>
      <c r="O31" s="1309"/>
      <c r="P31" s="1326">
        <v>0</v>
      </c>
      <c r="Q31" s="1327"/>
      <c r="R31" s="1328"/>
      <c r="S31" s="1307">
        <v>0</v>
      </c>
      <c r="T31" s="1308"/>
      <c r="U31" s="1309"/>
      <c r="V31" s="1307">
        <v>0</v>
      </c>
      <c r="W31" s="1308"/>
      <c r="X31" s="1309"/>
      <c r="Y31" s="1320">
        <f t="shared" si="6"/>
        <v>690</v>
      </c>
      <c r="Z31" s="1321"/>
      <c r="AA31" s="1322"/>
      <c r="AB31" s="1307">
        <v>0</v>
      </c>
      <c r="AC31" s="1308"/>
      <c r="AD31" s="1309"/>
      <c r="AE31" s="1307">
        <v>34</v>
      </c>
      <c r="AF31" s="1308"/>
      <c r="AG31" s="1309"/>
      <c r="AH31" s="1307">
        <v>91</v>
      </c>
      <c r="AI31" s="1308"/>
      <c r="AJ31" s="1309"/>
      <c r="AK31" s="1307">
        <v>34</v>
      </c>
      <c r="AL31" s="1308"/>
      <c r="AM31" s="1309"/>
      <c r="AN31" s="1307">
        <v>0</v>
      </c>
      <c r="AO31" s="1308"/>
      <c r="AP31" s="1309"/>
      <c r="AQ31" s="1307">
        <v>0</v>
      </c>
      <c r="AR31" s="1308"/>
      <c r="AS31" s="1309"/>
      <c r="AT31" s="1307">
        <v>0</v>
      </c>
      <c r="AU31" s="1308"/>
      <c r="AV31" s="1323"/>
      <c r="AW31" s="1324">
        <f t="shared" si="7"/>
        <v>159</v>
      </c>
      <c r="AX31" s="1321"/>
      <c r="AY31" s="1325"/>
    </row>
    <row r="32" spans="1:51" ht="17.25" customHeight="1" x14ac:dyDescent="0.2">
      <c r="A32" s="1304" t="s">
        <v>650</v>
      </c>
      <c r="B32" s="1305"/>
      <c r="C32" s="1306"/>
      <c r="D32" s="1307">
        <v>263</v>
      </c>
      <c r="E32" s="1308"/>
      <c r="F32" s="1309"/>
      <c r="G32" s="1307">
        <v>175</v>
      </c>
      <c r="H32" s="1308"/>
      <c r="I32" s="1309"/>
      <c r="J32" s="1307">
        <v>240</v>
      </c>
      <c r="K32" s="1308"/>
      <c r="L32" s="1309"/>
      <c r="M32" s="1307">
        <v>0</v>
      </c>
      <c r="N32" s="1308"/>
      <c r="O32" s="1309"/>
      <c r="P32" s="1326">
        <v>12</v>
      </c>
      <c r="Q32" s="1327"/>
      <c r="R32" s="1328"/>
      <c r="S32" s="1307">
        <v>37</v>
      </c>
      <c r="T32" s="1308"/>
      <c r="U32" s="1309"/>
      <c r="V32" s="1307">
        <v>0</v>
      </c>
      <c r="W32" s="1308"/>
      <c r="X32" s="1309"/>
      <c r="Y32" s="1320">
        <f t="shared" si="6"/>
        <v>727</v>
      </c>
      <c r="Z32" s="1321"/>
      <c r="AA32" s="1322"/>
      <c r="AB32" s="1307">
        <v>52</v>
      </c>
      <c r="AC32" s="1308"/>
      <c r="AD32" s="1309"/>
      <c r="AE32" s="1307">
        <v>29</v>
      </c>
      <c r="AF32" s="1308"/>
      <c r="AG32" s="1309"/>
      <c r="AH32" s="1307">
        <v>43</v>
      </c>
      <c r="AI32" s="1308"/>
      <c r="AJ32" s="1309"/>
      <c r="AK32" s="1307">
        <v>0</v>
      </c>
      <c r="AL32" s="1308"/>
      <c r="AM32" s="1309"/>
      <c r="AN32" s="1307">
        <v>8</v>
      </c>
      <c r="AO32" s="1308"/>
      <c r="AP32" s="1309"/>
      <c r="AQ32" s="1307">
        <v>15</v>
      </c>
      <c r="AR32" s="1308"/>
      <c r="AS32" s="1309"/>
      <c r="AT32" s="1307">
        <v>0</v>
      </c>
      <c r="AU32" s="1308"/>
      <c r="AV32" s="1323"/>
      <c r="AW32" s="1324">
        <f t="shared" si="7"/>
        <v>147</v>
      </c>
      <c r="AX32" s="1321"/>
      <c r="AY32" s="1325"/>
    </row>
    <row r="33" spans="1:51" ht="17.25" customHeight="1" x14ac:dyDescent="0.2">
      <c r="A33" s="1304" t="s">
        <v>651</v>
      </c>
      <c r="B33" s="1305"/>
      <c r="C33" s="1306"/>
      <c r="D33" s="1307">
        <v>163</v>
      </c>
      <c r="E33" s="1308"/>
      <c r="F33" s="1309"/>
      <c r="G33" s="1307">
        <v>188</v>
      </c>
      <c r="H33" s="1308"/>
      <c r="I33" s="1309"/>
      <c r="J33" s="1307">
        <v>155</v>
      </c>
      <c r="K33" s="1308"/>
      <c r="L33" s="1309"/>
      <c r="M33" s="1307">
        <v>148</v>
      </c>
      <c r="N33" s="1308"/>
      <c r="O33" s="1309"/>
      <c r="P33" s="1326">
        <v>28</v>
      </c>
      <c r="Q33" s="1327"/>
      <c r="R33" s="1328"/>
      <c r="S33" s="1307">
        <v>0</v>
      </c>
      <c r="T33" s="1308"/>
      <c r="U33" s="1309"/>
      <c r="V33" s="1307">
        <v>0</v>
      </c>
      <c r="W33" s="1308"/>
      <c r="X33" s="1309"/>
      <c r="Y33" s="1320">
        <f t="shared" si="6"/>
        <v>682</v>
      </c>
      <c r="Z33" s="1321"/>
      <c r="AA33" s="1322"/>
      <c r="AB33" s="1307">
        <v>30</v>
      </c>
      <c r="AC33" s="1308"/>
      <c r="AD33" s="1309"/>
      <c r="AE33" s="1307">
        <v>49</v>
      </c>
      <c r="AF33" s="1308"/>
      <c r="AG33" s="1309"/>
      <c r="AH33" s="1307">
        <v>72</v>
      </c>
      <c r="AI33" s="1308"/>
      <c r="AJ33" s="1309"/>
      <c r="AK33" s="1307">
        <v>61</v>
      </c>
      <c r="AL33" s="1308"/>
      <c r="AM33" s="1309"/>
      <c r="AN33" s="1307">
        <v>21</v>
      </c>
      <c r="AO33" s="1308"/>
      <c r="AP33" s="1309"/>
      <c r="AQ33" s="1307">
        <v>0</v>
      </c>
      <c r="AR33" s="1308"/>
      <c r="AS33" s="1309"/>
      <c r="AT33" s="1307">
        <v>0</v>
      </c>
      <c r="AU33" s="1308"/>
      <c r="AV33" s="1323"/>
      <c r="AW33" s="1324">
        <f t="shared" si="7"/>
        <v>233</v>
      </c>
      <c r="AX33" s="1321"/>
      <c r="AY33" s="1325"/>
    </row>
    <row r="34" spans="1:51" ht="17.25" customHeight="1" x14ac:dyDescent="0.2">
      <c r="A34" s="1304" t="s">
        <v>652</v>
      </c>
      <c r="B34" s="1305"/>
      <c r="C34" s="1306"/>
      <c r="D34" s="1307">
        <v>0</v>
      </c>
      <c r="E34" s="1308"/>
      <c r="F34" s="1309"/>
      <c r="G34" s="1307">
        <v>446</v>
      </c>
      <c r="H34" s="1308"/>
      <c r="I34" s="1309"/>
      <c r="J34" s="1307">
        <v>378</v>
      </c>
      <c r="K34" s="1308"/>
      <c r="L34" s="1309"/>
      <c r="M34" s="1307">
        <v>101</v>
      </c>
      <c r="N34" s="1308"/>
      <c r="O34" s="1309"/>
      <c r="P34" s="1307">
        <v>0</v>
      </c>
      <c r="Q34" s="1308"/>
      <c r="R34" s="1309"/>
      <c r="S34" s="1307">
        <v>0</v>
      </c>
      <c r="T34" s="1308"/>
      <c r="U34" s="1309"/>
      <c r="V34" s="1307">
        <v>0</v>
      </c>
      <c r="W34" s="1308"/>
      <c r="X34" s="1309"/>
      <c r="Y34" s="1320">
        <f t="shared" si="6"/>
        <v>925</v>
      </c>
      <c r="Z34" s="1321"/>
      <c r="AA34" s="1322"/>
      <c r="AB34" s="1307">
        <v>0</v>
      </c>
      <c r="AC34" s="1308"/>
      <c r="AD34" s="1309"/>
      <c r="AE34" s="1307">
        <v>47</v>
      </c>
      <c r="AF34" s="1308"/>
      <c r="AG34" s="1309"/>
      <c r="AH34" s="1307">
        <v>69</v>
      </c>
      <c r="AI34" s="1308"/>
      <c r="AJ34" s="1309"/>
      <c r="AK34" s="1307">
        <v>34</v>
      </c>
      <c r="AL34" s="1308"/>
      <c r="AM34" s="1309"/>
      <c r="AN34" s="1307">
        <v>0</v>
      </c>
      <c r="AO34" s="1308"/>
      <c r="AP34" s="1309"/>
      <c r="AQ34" s="1307">
        <v>0</v>
      </c>
      <c r="AR34" s="1308"/>
      <c r="AS34" s="1309"/>
      <c r="AT34" s="1307">
        <v>0</v>
      </c>
      <c r="AU34" s="1308"/>
      <c r="AV34" s="1323"/>
      <c r="AW34" s="1324">
        <f t="shared" si="7"/>
        <v>150</v>
      </c>
      <c r="AX34" s="1321"/>
      <c r="AY34" s="1325"/>
    </row>
    <row r="35" spans="1:51" ht="17.25" customHeight="1" x14ac:dyDescent="0.2">
      <c r="A35" s="1304" t="s">
        <v>653</v>
      </c>
      <c r="B35" s="1305"/>
      <c r="C35" s="1306"/>
      <c r="D35" s="1307">
        <v>203</v>
      </c>
      <c r="E35" s="1308"/>
      <c r="F35" s="1309"/>
      <c r="G35" s="1307">
        <v>555</v>
      </c>
      <c r="H35" s="1308"/>
      <c r="I35" s="1309"/>
      <c r="J35" s="1307">
        <v>319</v>
      </c>
      <c r="K35" s="1308"/>
      <c r="L35" s="1309"/>
      <c r="M35" s="1307">
        <v>243</v>
      </c>
      <c r="N35" s="1308"/>
      <c r="O35" s="1309"/>
      <c r="P35" s="1307">
        <v>42</v>
      </c>
      <c r="Q35" s="1308"/>
      <c r="R35" s="1309"/>
      <c r="S35" s="1307">
        <v>123</v>
      </c>
      <c r="T35" s="1308"/>
      <c r="U35" s="1309"/>
      <c r="V35" s="1307">
        <v>44</v>
      </c>
      <c r="W35" s="1308"/>
      <c r="X35" s="1309"/>
      <c r="Y35" s="1320">
        <f t="shared" si="6"/>
        <v>1529</v>
      </c>
      <c r="Z35" s="1321"/>
      <c r="AA35" s="1322"/>
      <c r="AB35" s="1307">
        <v>19</v>
      </c>
      <c r="AC35" s="1308"/>
      <c r="AD35" s="1309"/>
      <c r="AE35" s="1307">
        <v>59</v>
      </c>
      <c r="AF35" s="1308"/>
      <c r="AG35" s="1309"/>
      <c r="AH35" s="1307">
        <v>51</v>
      </c>
      <c r="AI35" s="1308"/>
      <c r="AJ35" s="1309"/>
      <c r="AK35" s="1307">
        <v>80</v>
      </c>
      <c r="AL35" s="1308"/>
      <c r="AM35" s="1309"/>
      <c r="AN35" s="1307">
        <v>29</v>
      </c>
      <c r="AO35" s="1308"/>
      <c r="AP35" s="1309"/>
      <c r="AQ35" s="1307">
        <v>37</v>
      </c>
      <c r="AR35" s="1308"/>
      <c r="AS35" s="1309"/>
      <c r="AT35" s="1307">
        <v>20</v>
      </c>
      <c r="AU35" s="1308"/>
      <c r="AV35" s="1323"/>
      <c r="AW35" s="1324">
        <f t="shared" si="7"/>
        <v>295</v>
      </c>
      <c r="AX35" s="1321"/>
      <c r="AY35" s="1325"/>
    </row>
    <row r="36" spans="1:51" ht="17.25" customHeight="1" x14ac:dyDescent="0.2">
      <c r="A36" s="1330" t="s">
        <v>223</v>
      </c>
      <c r="B36" s="1331"/>
      <c r="C36" s="1332"/>
      <c r="D36" s="1307">
        <v>42</v>
      </c>
      <c r="E36" s="1308"/>
      <c r="F36" s="1309"/>
      <c r="G36" s="1307">
        <v>245</v>
      </c>
      <c r="H36" s="1308"/>
      <c r="I36" s="1309"/>
      <c r="J36" s="1307">
        <v>1565</v>
      </c>
      <c r="K36" s="1308"/>
      <c r="L36" s="1309"/>
      <c r="M36" s="1307">
        <v>67</v>
      </c>
      <c r="N36" s="1308"/>
      <c r="O36" s="1309"/>
      <c r="P36" s="1307">
        <v>0</v>
      </c>
      <c r="Q36" s="1308"/>
      <c r="R36" s="1309"/>
      <c r="S36" s="1307">
        <v>0</v>
      </c>
      <c r="T36" s="1308"/>
      <c r="U36" s="1309"/>
      <c r="V36" s="1307">
        <v>0</v>
      </c>
      <c r="W36" s="1308"/>
      <c r="X36" s="1309"/>
      <c r="Y36" s="1320">
        <f t="shared" si="6"/>
        <v>1919</v>
      </c>
      <c r="Z36" s="1321"/>
      <c r="AA36" s="1322"/>
      <c r="AB36" s="1307">
        <v>23</v>
      </c>
      <c r="AC36" s="1308"/>
      <c r="AD36" s="1309"/>
      <c r="AE36" s="1307">
        <v>56</v>
      </c>
      <c r="AF36" s="1308"/>
      <c r="AG36" s="1309"/>
      <c r="AH36" s="1307">
        <v>255</v>
      </c>
      <c r="AI36" s="1308"/>
      <c r="AJ36" s="1309"/>
      <c r="AK36" s="1307">
        <v>34</v>
      </c>
      <c r="AL36" s="1308"/>
      <c r="AM36" s="1309"/>
      <c r="AN36" s="1307">
        <v>0</v>
      </c>
      <c r="AO36" s="1308"/>
      <c r="AP36" s="1309"/>
      <c r="AQ36" s="1307">
        <v>0</v>
      </c>
      <c r="AR36" s="1308"/>
      <c r="AS36" s="1309"/>
      <c r="AT36" s="1307">
        <v>0</v>
      </c>
      <c r="AU36" s="1308"/>
      <c r="AV36" s="1323"/>
      <c r="AW36" s="1324">
        <f t="shared" si="7"/>
        <v>368</v>
      </c>
      <c r="AX36" s="1321"/>
      <c r="AY36" s="1325"/>
    </row>
    <row r="37" spans="1:51" ht="17.25" customHeight="1" x14ac:dyDescent="0.2">
      <c r="A37" s="1304" t="s">
        <v>654</v>
      </c>
      <c r="B37" s="1305"/>
      <c r="C37" s="1306"/>
      <c r="D37" s="1307">
        <v>0</v>
      </c>
      <c r="E37" s="1308"/>
      <c r="F37" s="1309"/>
      <c r="G37" s="1307">
        <v>671</v>
      </c>
      <c r="H37" s="1308"/>
      <c r="I37" s="1309"/>
      <c r="J37" s="1307">
        <v>693</v>
      </c>
      <c r="K37" s="1308"/>
      <c r="L37" s="1309"/>
      <c r="M37" s="1307">
        <v>174</v>
      </c>
      <c r="N37" s="1308"/>
      <c r="O37" s="1309"/>
      <c r="P37" s="1326">
        <v>15</v>
      </c>
      <c r="Q37" s="1327"/>
      <c r="R37" s="1328"/>
      <c r="S37" s="1307">
        <v>0</v>
      </c>
      <c r="T37" s="1308"/>
      <c r="U37" s="1309"/>
      <c r="V37" s="1307">
        <v>5</v>
      </c>
      <c r="W37" s="1308"/>
      <c r="X37" s="1309"/>
      <c r="Y37" s="1320">
        <f t="shared" si="6"/>
        <v>1558</v>
      </c>
      <c r="Z37" s="1321"/>
      <c r="AA37" s="1322"/>
      <c r="AB37" s="1307">
        <v>0</v>
      </c>
      <c r="AC37" s="1308"/>
      <c r="AD37" s="1309"/>
      <c r="AE37" s="1307">
        <v>110</v>
      </c>
      <c r="AF37" s="1308"/>
      <c r="AG37" s="1309"/>
      <c r="AH37" s="1307">
        <v>130</v>
      </c>
      <c r="AI37" s="1308"/>
      <c r="AJ37" s="1309"/>
      <c r="AK37" s="1307">
        <v>72</v>
      </c>
      <c r="AL37" s="1308"/>
      <c r="AM37" s="1309"/>
      <c r="AN37" s="1307">
        <v>11</v>
      </c>
      <c r="AO37" s="1308"/>
      <c r="AP37" s="1309"/>
      <c r="AQ37" s="1307">
        <v>0</v>
      </c>
      <c r="AR37" s="1308"/>
      <c r="AS37" s="1309"/>
      <c r="AT37" s="1307">
        <v>5</v>
      </c>
      <c r="AU37" s="1308"/>
      <c r="AV37" s="1323"/>
      <c r="AW37" s="1324">
        <f t="shared" si="7"/>
        <v>328</v>
      </c>
      <c r="AX37" s="1321"/>
      <c r="AY37" s="1325"/>
    </row>
    <row r="38" spans="1:51" ht="17.25" customHeight="1" x14ac:dyDescent="0.2">
      <c r="A38" s="1304" t="s">
        <v>655</v>
      </c>
      <c r="B38" s="1305"/>
      <c r="C38" s="1306"/>
      <c r="D38" s="1307">
        <v>218</v>
      </c>
      <c r="E38" s="1308"/>
      <c r="F38" s="1309"/>
      <c r="G38" s="1307">
        <v>456</v>
      </c>
      <c r="H38" s="1308"/>
      <c r="I38" s="1309"/>
      <c r="J38" s="1307">
        <v>257</v>
      </c>
      <c r="K38" s="1308"/>
      <c r="L38" s="1309"/>
      <c r="M38" s="1307">
        <v>129</v>
      </c>
      <c r="N38" s="1308"/>
      <c r="O38" s="1309"/>
      <c r="P38" s="1326">
        <v>42</v>
      </c>
      <c r="Q38" s="1327"/>
      <c r="R38" s="1328"/>
      <c r="S38" s="1307">
        <v>0</v>
      </c>
      <c r="T38" s="1308"/>
      <c r="U38" s="1309"/>
      <c r="V38" s="1307">
        <v>0</v>
      </c>
      <c r="W38" s="1308"/>
      <c r="X38" s="1309"/>
      <c r="Y38" s="1320">
        <f t="shared" si="6"/>
        <v>1102</v>
      </c>
      <c r="Z38" s="1321"/>
      <c r="AA38" s="1322"/>
      <c r="AB38" s="1307">
        <v>35</v>
      </c>
      <c r="AC38" s="1308"/>
      <c r="AD38" s="1309"/>
      <c r="AE38" s="1307">
        <v>66</v>
      </c>
      <c r="AF38" s="1308"/>
      <c r="AG38" s="1309"/>
      <c r="AH38" s="1307">
        <v>85</v>
      </c>
      <c r="AI38" s="1308"/>
      <c r="AJ38" s="1309"/>
      <c r="AK38" s="1307">
        <v>53</v>
      </c>
      <c r="AL38" s="1308"/>
      <c r="AM38" s="1309"/>
      <c r="AN38" s="1307">
        <v>25</v>
      </c>
      <c r="AO38" s="1308"/>
      <c r="AP38" s="1309"/>
      <c r="AQ38" s="1307">
        <v>0</v>
      </c>
      <c r="AR38" s="1308"/>
      <c r="AS38" s="1309"/>
      <c r="AT38" s="1307">
        <v>0</v>
      </c>
      <c r="AU38" s="1308"/>
      <c r="AV38" s="1323"/>
      <c r="AW38" s="1324">
        <f t="shared" si="7"/>
        <v>264</v>
      </c>
      <c r="AX38" s="1321"/>
      <c r="AY38" s="1325"/>
    </row>
    <row r="39" spans="1:51" ht="17.25" customHeight="1" thickBot="1" x14ac:dyDescent="0.25">
      <c r="A39" s="1333" t="s">
        <v>656</v>
      </c>
      <c r="B39" s="1334"/>
      <c r="C39" s="1335"/>
      <c r="D39" s="1344">
        <v>0</v>
      </c>
      <c r="E39" s="1345"/>
      <c r="F39" s="1346"/>
      <c r="G39" s="1344">
        <v>1027</v>
      </c>
      <c r="H39" s="1345"/>
      <c r="I39" s="1346"/>
      <c r="J39" s="1344">
        <v>599</v>
      </c>
      <c r="K39" s="1345"/>
      <c r="L39" s="1346"/>
      <c r="M39" s="1344">
        <v>375</v>
      </c>
      <c r="N39" s="1345"/>
      <c r="O39" s="1346"/>
      <c r="P39" s="1351">
        <v>29</v>
      </c>
      <c r="Q39" s="1352"/>
      <c r="R39" s="1353"/>
      <c r="S39" s="1344">
        <v>0</v>
      </c>
      <c r="T39" s="1345"/>
      <c r="U39" s="1346"/>
      <c r="V39" s="1344">
        <v>0</v>
      </c>
      <c r="W39" s="1345"/>
      <c r="X39" s="1346"/>
      <c r="Y39" s="1354">
        <f t="shared" si="6"/>
        <v>2030</v>
      </c>
      <c r="Z39" s="1349"/>
      <c r="AA39" s="1355"/>
      <c r="AB39" s="1344">
        <v>0</v>
      </c>
      <c r="AC39" s="1345"/>
      <c r="AD39" s="1346"/>
      <c r="AE39" s="1344">
        <v>117</v>
      </c>
      <c r="AF39" s="1345"/>
      <c r="AG39" s="1346"/>
      <c r="AH39" s="1344">
        <v>85</v>
      </c>
      <c r="AI39" s="1345"/>
      <c r="AJ39" s="1346"/>
      <c r="AK39" s="1344">
        <v>94</v>
      </c>
      <c r="AL39" s="1345"/>
      <c r="AM39" s="1346"/>
      <c r="AN39" s="1344">
        <v>16</v>
      </c>
      <c r="AO39" s="1345"/>
      <c r="AP39" s="1346"/>
      <c r="AQ39" s="1344">
        <v>0</v>
      </c>
      <c r="AR39" s="1345"/>
      <c r="AS39" s="1346"/>
      <c r="AT39" s="1344">
        <v>0</v>
      </c>
      <c r="AU39" s="1345"/>
      <c r="AV39" s="1347"/>
      <c r="AW39" s="1348">
        <f t="shared" si="7"/>
        <v>312</v>
      </c>
      <c r="AX39" s="1349"/>
      <c r="AY39" s="1350"/>
    </row>
    <row r="40" spans="1:51" ht="17.25" customHeight="1" thickTop="1" x14ac:dyDescent="0.2">
      <c r="A40" s="1357" t="s">
        <v>638</v>
      </c>
      <c r="B40" s="1358"/>
      <c r="C40" s="1359"/>
      <c r="D40" s="801"/>
      <c r="E40" s="802"/>
      <c r="F40" s="802"/>
      <c r="G40" s="802"/>
      <c r="H40" s="802"/>
      <c r="I40" s="802"/>
      <c r="J40" s="802"/>
      <c r="K40" s="802"/>
      <c r="L40" s="1336" t="s">
        <v>54</v>
      </c>
      <c r="M40" s="1336"/>
      <c r="N40" s="1336"/>
      <c r="O40" s="1336"/>
      <c r="P40" s="1336"/>
      <c r="Q40" s="1336"/>
      <c r="R40" s="1336"/>
      <c r="S40" s="1336"/>
      <c r="T40" s="1336"/>
      <c r="U40" s="1336"/>
      <c r="V40" s="1336"/>
      <c r="W40" s="1336"/>
      <c r="X40" s="1336"/>
      <c r="Y40" s="1336"/>
      <c r="Z40" s="1336"/>
      <c r="AA40" s="1336"/>
      <c r="AB40" s="1336"/>
      <c r="AC40" s="1336"/>
      <c r="AD40" s="1336"/>
      <c r="AE40" s="1336"/>
      <c r="AF40" s="1336"/>
      <c r="AG40" s="1336"/>
      <c r="AH40" s="1336"/>
      <c r="AI40" s="1336"/>
      <c r="AJ40" s="1336"/>
      <c r="AK40" s="1336"/>
      <c r="AL40" s="1336"/>
      <c r="AM40" s="1336"/>
      <c r="AN40" s="1336"/>
      <c r="AO40" s="1336"/>
      <c r="AP40" s="1336"/>
      <c r="AQ40" s="1336"/>
      <c r="AR40" s="802"/>
      <c r="AS40" s="802"/>
      <c r="AT40" s="802"/>
      <c r="AU40" s="802"/>
      <c r="AV40" s="802"/>
      <c r="AW40" s="803"/>
      <c r="AX40" s="803"/>
      <c r="AY40" s="805"/>
    </row>
    <row r="41" spans="1:51" ht="17.25" customHeight="1" x14ac:dyDescent="0.2">
      <c r="A41" s="1298"/>
      <c r="B41" s="1299"/>
      <c r="C41" s="1300"/>
      <c r="D41" s="797"/>
      <c r="E41" s="798"/>
      <c r="F41" s="798"/>
      <c r="G41" s="1292" t="s">
        <v>659</v>
      </c>
      <c r="H41" s="1292"/>
      <c r="I41" s="1292"/>
      <c r="J41" s="1292"/>
      <c r="K41" s="1292"/>
      <c r="L41" s="1292"/>
      <c r="M41" s="1292"/>
      <c r="N41" s="1292"/>
      <c r="O41" s="1292"/>
      <c r="P41" s="1292"/>
      <c r="Q41" s="1292"/>
      <c r="R41" s="1292"/>
      <c r="S41" s="1292"/>
      <c r="T41" s="1292"/>
      <c r="U41" s="1292"/>
      <c r="V41" s="1292"/>
      <c r="W41" s="1292"/>
      <c r="X41" s="1292"/>
      <c r="Y41" s="798"/>
      <c r="Z41" s="798"/>
      <c r="AA41" s="794"/>
      <c r="AB41" s="793"/>
      <c r="AC41" s="794"/>
      <c r="AD41" s="794"/>
      <c r="AE41" s="1297" t="s">
        <v>641</v>
      </c>
      <c r="AF41" s="1297"/>
      <c r="AG41" s="1297"/>
      <c r="AH41" s="1297"/>
      <c r="AI41" s="1297"/>
      <c r="AJ41" s="1297"/>
      <c r="AK41" s="1297"/>
      <c r="AL41" s="1297"/>
      <c r="AM41" s="1297"/>
      <c r="AN41" s="1297"/>
      <c r="AO41" s="1297"/>
      <c r="AP41" s="1297"/>
      <c r="AQ41" s="1297"/>
      <c r="AR41" s="1297"/>
      <c r="AS41" s="1297"/>
      <c r="AT41" s="1297"/>
      <c r="AU41" s="1297"/>
      <c r="AV41" s="1297"/>
      <c r="AW41" s="799"/>
      <c r="AX41" s="799"/>
      <c r="AY41" s="806"/>
    </row>
    <row r="42" spans="1:51" ht="17.25" customHeight="1" x14ac:dyDescent="0.2">
      <c r="A42" s="1301" t="s">
        <v>642</v>
      </c>
      <c r="B42" s="1302"/>
      <c r="C42" s="1303"/>
      <c r="D42" s="1285" t="s">
        <v>511</v>
      </c>
      <c r="E42" s="1286"/>
      <c r="F42" s="1287"/>
      <c r="G42" s="1285" t="s">
        <v>512</v>
      </c>
      <c r="H42" s="1286"/>
      <c r="I42" s="1287"/>
      <c r="J42" s="1285" t="s">
        <v>513</v>
      </c>
      <c r="K42" s="1286"/>
      <c r="L42" s="1287"/>
      <c r="M42" s="1285" t="s">
        <v>514</v>
      </c>
      <c r="N42" s="1286"/>
      <c r="O42" s="1287"/>
      <c r="P42" s="1285" t="s">
        <v>515</v>
      </c>
      <c r="Q42" s="1286"/>
      <c r="R42" s="1287"/>
      <c r="S42" s="1285" t="s">
        <v>516</v>
      </c>
      <c r="T42" s="1286"/>
      <c r="U42" s="1287"/>
      <c r="V42" s="1285" t="s">
        <v>517</v>
      </c>
      <c r="W42" s="1286"/>
      <c r="X42" s="1287"/>
      <c r="Y42" s="1291" t="s">
        <v>1</v>
      </c>
      <c r="Z42" s="1292"/>
      <c r="AA42" s="1293"/>
      <c r="AB42" s="1285" t="s">
        <v>511</v>
      </c>
      <c r="AC42" s="1286"/>
      <c r="AD42" s="1287"/>
      <c r="AE42" s="1285" t="s">
        <v>512</v>
      </c>
      <c r="AF42" s="1286"/>
      <c r="AG42" s="1287"/>
      <c r="AH42" s="1285" t="s">
        <v>513</v>
      </c>
      <c r="AI42" s="1286"/>
      <c r="AJ42" s="1287"/>
      <c r="AK42" s="1285" t="s">
        <v>514</v>
      </c>
      <c r="AL42" s="1286"/>
      <c r="AM42" s="1287"/>
      <c r="AN42" s="1285" t="s">
        <v>515</v>
      </c>
      <c r="AO42" s="1286"/>
      <c r="AP42" s="1287"/>
      <c r="AQ42" s="1285" t="s">
        <v>516</v>
      </c>
      <c r="AR42" s="1286"/>
      <c r="AS42" s="1287"/>
      <c r="AT42" s="1285" t="s">
        <v>517</v>
      </c>
      <c r="AU42" s="1286"/>
      <c r="AV42" s="1286"/>
      <c r="AW42" s="1288" t="s">
        <v>1</v>
      </c>
      <c r="AX42" s="1289"/>
      <c r="AY42" s="1356"/>
    </row>
    <row r="43" spans="1:51" ht="17.25" customHeight="1" x14ac:dyDescent="0.2">
      <c r="A43" s="1313" t="s">
        <v>643</v>
      </c>
      <c r="B43" s="1314"/>
      <c r="C43" s="1315"/>
      <c r="D43" s="1310">
        <f>SUM(D45:D58)</f>
        <v>0</v>
      </c>
      <c r="E43" s="1311"/>
      <c r="F43" s="1312"/>
      <c r="G43" s="1307">
        <v>0</v>
      </c>
      <c r="H43" s="1308"/>
      <c r="I43" s="1309"/>
      <c r="J43" s="1310">
        <f>SUM(J45:J58)</f>
        <v>127</v>
      </c>
      <c r="K43" s="1311"/>
      <c r="L43" s="1312"/>
      <c r="M43" s="1310">
        <f t="shared" ref="M43" si="8">SUM(M45:M58)</f>
        <v>70</v>
      </c>
      <c r="N43" s="1311"/>
      <c r="O43" s="1312"/>
      <c r="P43" s="1310">
        <f t="shared" ref="P43" si="9">SUM(P45:P58)</f>
        <v>80</v>
      </c>
      <c r="Q43" s="1311"/>
      <c r="R43" s="1312"/>
      <c r="S43" s="1310">
        <f t="shared" ref="S43" si="10">SUM(S45:S58)</f>
        <v>0</v>
      </c>
      <c r="T43" s="1311"/>
      <c r="U43" s="1312"/>
      <c r="V43" s="1310">
        <f t="shared" ref="V43" si="11">SUM(V45:V58)</f>
        <v>0</v>
      </c>
      <c r="W43" s="1311"/>
      <c r="X43" s="1312"/>
      <c r="Y43" s="1337">
        <f>SUM(D43:V43)</f>
        <v>277</v>
      </c>
      <c r="Z43" s="1338"/>
      <c r="AA43" s="1339"/>
      <c r="AB43" s="1310">
        <f t="shared" ref="AB43:AE43" si="12">SUM(AB45:AB58)</f>
        <v>0</v>
      </c>
      <c r="AC43" s="1311"/>
      <c r="AD43" s="1312"/>
      <c r="AE43" s="1310">
        <f t="shared" si="12"/>
        <v>0</v>
      </c>
      <c r="AF43" s="1311"/>
      <c r="AG43" s="1312"/>
      <c r="AH43" s="1310">
        <f t="shared" ref="AH43:AT43" si="13">SUM(AH45:AH58)</f>
        <v>32</v>
      </c>
      <c r="AI43" s="1311"/>
      <c r="AJ43" s="1312"/>
      <c r="AK43" s="1310">
        <f t="shared" si="13"/>
        <v>36</v>
      </c>
      <c r="AL43" s="1311"/>
      <c r="AM43" s="1312"/>
      <c r="AN43" s="1310">
        <f t="shared" si="13"/>
        <v>31</v>
      </c>
      <c r="AO43" s="1311"/>
      <c r="AP43" s="1312"/>
      <c r="AQ43" s="1310">
        <f t="shared" si="13"/>
        <v>0</v>
      </c>
      <c r="AR43" s="1311"/>
      <c r="AS43" s="1312"/>
      <c r="AT43" s="1310">
        <f t="shared" si="13"/>
        <v>0</v>
      </c>
      <c r="AU43" s="1311"/>
      <c r="AV43" s="1312"/>
      <c r="AW43" s="1341">
        <f>SUM(AB43:AT43)</f>
        <v>99</v>
      </c>
      <c r="AX43" s="1342"/>
      <c r="AY43" s="1343"/>
    </row>
    <row r="44" spans="1:51" ht="17.25" customHeight="1" x14ac:dyDescent="0.2">
      <c r="A44" s="1304"/>
      <c r="B44" s="1305"/>
      <c r="C44" s="1306"/>
      <c r="D44" s="1307"/>
      <c r="E44" s="1308"/>
      <c r="F44" s="1309"/>
      <c r="G44" s="1307"/>
      <c r="H44" s="1308"/>
      <c r="I44" s="1309"/>
      <c r="J44" s="1307"/>
      <c r="K44" s="1308"/>
      <c r="L44" s="1309"/>
      <c r="M44" s="1307"/>
      <c r="N44" s="1308"/>
      <c r="O44" s="1309"/>
      <c r="P44" s="1307"/>
      <c r="Q44" s="1308"/>
      <c r="R44" s="1309"/>
      <c r="S44" s="1307"/>
      <c r="T44" s="1308"/>
      <c r="U44" s="1309"/>
      <c r="V44" s="1307"/>
      <c r="W44" s="1308"/>
      <c r="X44" s="1309"/>
      <c r="Y44" s="1320"/>
      <c r="Z44" s="1321"/>
      <c r="AA44" s="1322"/>
      <c r="AB44" s="1307"/>
      <c r="AC44" s="1308"/>
      <c r="AD44" s="1309"/>
      <c r="AE44" s="1307"/>
      <c r="AF44" s="1308"/>
      <c r="AG44" s="1309"/>
      <c r="AH44" s="1307"/>
      <c r="AI44" s="1308"/>
      <c r="AJ44" s="1309"/>
      <c r="AK44" s="1307"/>
      <c r="AL44" s="1308"/>
      <c r="AM44" s="1309"/>
      <c r="AN44" s="1307"/>
      <c r="AO44" s="1308"/>
      <c r="AP44" s="1309"/>
      <c r="AQ44" s="1307"/>
      <c r="AR44" s="1308"/>
      <c r="AS44" s="1309"/>
      <c r="AT44" s="1307"/>
      <c r="AU44" s="1308"/>
      <c r="AV44" s="1323"/>
      <c r="AW44" s="1320"/>
      <c r="AX44" s="1321"/>
      <c r="AY44" s="1322"/>
    </row>
    <row r="45" spans="1:51" ht="17.25" customHeight="1" x14ac:dyDescent="0.2">
      <c r="A45" s="1304" t="s">
        <v>644</v>
      </c>
      <c r="B45" s="1305"/>
      <c r="C45" s="1306"/>
      <c r="D45" s="1307">
        <v>0</v>
      </c>
      <c r="E45" s="1308"/>
      <c r="F45" s="1309"/>
      <c r="G45" s="1307">
        <v>0</v>
      </c>
      <c r="H45" s="1308"/>
      <c r="I45" s="1309"/>
      <c r="J45" s="1307">
        <v>0</v>
      </c>
      <c r="K45" s="1308"/>
      <c r="L45" s="1309"/>
      <c r="M45" s="1307">
        <v>0</v>
      </c>
      <c r="N45" s="1308"/>
      <c r="O45" s="1309"/>
      <c r="P45" s="1307">
        <v>0</v>
      </c>
      <c r="Q45" s="1308"/>
      <c r="R45" s="1309"/>
      <c r="S45" s="1307">
        <v>0</v>
      </c>
      <c r="T45" s="1308"/>
      <c r="U45" s="1309"/>
      <c r="V45" s="1307">
        <v>0</v>
      </c>
      <c r="W45" s="1308"/>
      <c r="X45" s="1309"/>
      <c r="Y45" s="1320">
        <f t="shared" ref="Y45:Y58" si="14">SUM(D45:V45)</f>
        <v>0</v>
      </c>
      <c r="Z45" s="1321"/>
      <c r="AA45" s="1322"/>
      <c r="AB45" s="1307">
        <v>0</v>
      </c>
      <c r="AC45" s="1308"/>
      <c r="AD45" s="1309"/>
      <c r="AE45" s="1307">
        <v>0</v>
      </c>
      <c r="AF45" s="1308"/>
      <c r="AG45" s="1309"/>
      <c r="AH45" s="1307">
        <v>0</v>
      </c>
      <c r="AI45" s="1308"/>
      <c r="AJ45" s="1309"/>
      <c r="AK45" s="1307">
        <v>0</v>
      </c>
      <c r="AL45" s="1308"/>
      <c r="AM45" s="1309"/>
      <c r="AN45" s="1307">
        <v>0</v>
      </c>
      <c r="AO45" s="1308"/>
      <c r="AP45" s="1309"/>
      <c r="AQ45" s="1307">
        <v>0</v>
      </c>
      <c r="AR45" s="1308"/>
      <c r="AS45" s="1309"/>
      <c r="AT45" s="1307">
        <v>0</v>
      </c>
      <c r="AU45" s="1308"/>
      <c r="AV45" s="1309"/>
      <c r="AW45" s="1324">
        <f>SUM(AB45:AT45)</f>
        <v>0</v>
      </c>
      <c r="AX45" s="1321"/>
      <c r="AY45" s="1325"/>
    </row>
    <row r="46" spans="1:51" ht="17.25" customHeight="1" x14ac:dyDescent="0.2">
      <c r="A46" s="1304" t="s">
        <v>645</v>
      </c>
      <c r="B46" s="1305"/>
      <c r="C46" s="1306"/>
      <c r="D46" s="1307">
        <v>0</v>
      </c>
      <c r="E46" s="1308"/>
      <c r="F46" s="1309"/>
      <c r="G46" s="1307">
        <v>0</v>
      </c>
      <c r="H46" s="1308"/>
      <c r="I46" s="1309"/>
      <c r="J46" s="1307">
        <v>0</v>
      </c>
      <c r="K46" s="1308"/>
      <c r="L46" s="1309"/>
      <c r="M46" s="1307">
        <v>0</v>
      </c>
      <c r="N46" s="1308"/>
      <c r="O46" s="1309"/>
      <c r="P46" s="1307">
        <v>0</v>
      </c>
      <c r="Q46" s="1308"/>
      <c r="R46" s="1309"/>
      <c r="S46" s="1307">
        <v>0</v>
      </c>
      <c r="T46" s="1308"/>
      <c r="U46" s="1309"/>
      <c r="V46" s="1307">
        <v>0</v>
      </c>
      <c r="W46" s="1308"/>
      <c r="X46" s="1309"/>
      <c r="Y46" s="1320">
        <f t="shared" si="14"/>
        <v>0</v>
      </c>
      <c r="Z46" s="1321"/>
      <c r="AA46" s="1322"/>
      <c r="AB46" s="1307">
        <v>0</v>
      </c>
      <c r="AC46" s="1308"/>
      <c r="AD46" s="1309"/>
      <c r="AE46" s="1307">
        <v>0</v>
      </c>
      <c r="AF46" s="1308"/>
      <c r="AG46" s="1309"/>
      <c r="AH46" s="1307">
        <v>0</v>
      </c>
      <c r="AI46" s="1308"/>
      <c r="AJ46" s="1309"/>
      <c r="AK46" s="1307">
        <v>0</v>
      </c>
      <c r="AL46" s="1308"/>
      <c r="AM46" s="1309"/>
      <c r="AN46" s="1307">
        <v>0</v>
      </c>
      <c r="AO46" s="1308"/>
      <c r="AP46" s="1309"/>
      <c r="AQ46" s="1307">
        <v>0</v>
      </c>
      <c r="AR46" s="1308"/>
      <c r="AS46" s="1309"/>
      <c r="AT46" s="1307">
        <v>0</v>
      </c>
      <c r="AU46" s="1308"/>
      <c r="AV46" s="1309"/>
      <c r="AW46" s="1324">
        <f t="shared" ref="AW46:AW58" si="15">SUM(AB46:AT46)</f>
        <v>0</v>
      </c>
      <c r="AX46" s="1321"/>
      <c r="AY46" s="1325"/>
    </row>
    <row r="47" spans="1:51" ht="17.25" customHeight="1" x14ac:dyDescent="0.2">
      <c r="A47" s="1304" t="s">
        <v>646</v>
      </c>
      <c r="B47" s="1305"/>
      <c r="C47" s="1306"/>
      <c r="D47" s="1307">
        <v>0</v>
      </c>
      <c r="E47" s="1308"/>
      <c r="F47" s="1309"/>
      <c r="G47" s="1307">
        <v>0</v>
      </c>
      <c r="H47" s="1308"/>
      <c r="I47" s="1309"/>
      <c r="J47" s="1307">
        <v>0</v>
      </c>
      <c r="K47" s="1308"/>
      <c r="L47" s="1309"/>
      <c r="M47" s="1307">
        <v>0</v>
      </c>
      <c r="N47" s="1308"/>
      <c r="O47" s="1309"/>
      <c r="P47" s="1307">
        <v>0</v>
      </c>
      <c r="Q47" s="1308"/>
      <c r="R47" s="1309"/>
      <c r="S47" s="1307">
        <v>0</v>
      </c>
      <c r="T47" s="1308"/>
      <c r="U47" s="1309"/>
      <c r="V47" s="1307">
        <v>0</v>
      </c>
      <c r="W47" s="1308"/>
      <c r="X47" s="1309"/>
      <c r="Y47" s="1320">
        <f t="shared" si="14"/>
        <v>0</v>
      </c>
      <c r="Z47" s="1321"/>
      <c r="AA47" s="1322"/>
      <c r="AB47" s="1307">
        <v>0</v>
      </c>
      <c r="AC47" s="1308"/>
      <c r="AD47" s="1309"/>
      <c r="AE47" s="1307">
        <v>0</v>
      </c>
      <c r="AF47" s="1308"/>
      <c r="AG47" s="1309"/>
      <c r="AH47" s="1307">
        <v>0</v>
      </c>
      <c r="AI47" s="1308"/>
      <c r="AJ47" s="1309"/>
      <c r="AK47" s="1307">
        <v>0</v>
      </c>
      <c r="AL47" s="1308"/>
      <c r="AM47" s="1309"/>
      <c r="AN47" s="1307">
        <v>0</v>
      </c>
      <c r="AO47" s="1308"/>
      <c r="AP47" s="1309"/>
      <c r="AQ47" s="1307">
        <v>0</v>
      </c>
      <c r="AR47" s="1308"/>
      <c r="AS47" s="1309"/>
      <c r="AT47" s="1307">
        <v>0</v>
      </c>
      <c r="AU47" s="1308"/>
      <c r="AV47" s="1309"/>
      <c r="AW47" s="1324">
        <f t="shared" si="15"/>
        <v>0</v>
      </c>
      <c r="AX47" s="1321"/>
      <c r="AY47" s="1325"/>
    </row>
    <row r="48" spans="1:51" ht="17.25" customHeight="1" x14ac:dyDescent="0.2">
      <c r="A48" s="1304" t="s">
        <v>647</v>
      </c>
      <c r="B48" s="1305"/>
      <c r="C48" s="1306"/>
      <c r="D48" s="1307">
        <v>0</v>
      </c>
      <c r="E48" s="1308"/>
      <c r="F48" s="1309"/>
      <c r="G48" s="1307">
        <v>0</v>
      </c>
      <c r="H48" s="1308"/>
      <c r="I48" s="1309"/>
      <c r="J48" s="1307">
        <v>0</v>
      </c>
      <c r="K48" s="1308"/>
      <c r="L48" s="1309"/>
      <c r="M48" s="1307">
        <v>30</v>
      </c>
      <c r="N48" s="1308"/>
      <c r="O48" s="1309"/>
      <c r="P48" s="1307">
        <v>0</v>
      </c>
      <c r="Q48" s="1308"/>
      <c r="R48" s="1309"/>
      <c r="S48" s="1307">
        <v>0</v>
      </c>
      <c r="T48" s="1308"/>
      <c r="U48" s="1309"/>
      <c r="V48" s="1307">
        <v>0</v>
      </c>
      <c r="W48" s="1308"/>
      <c r="X48" s="1309"/>
      <c r="Y48" s="1320">
        <f t="shared" si="14"/>
        <v>30</v>
      </c>
      <c r="Z48" s="1321"/>
      <c r="AA48" s="1322"/>
      <c r="AB48" s="1307">
        <v>0</v>
      </c>
      <c r="AC48" s="1308"/>
      <c r="AD48" s="1309"/>
      <c r="AE48" s="1307">
        <v>0</v>
      </c>
      <c r="AF48" s="1308"/>
      <c r="AG48" s="1309"/>
      <c r="AH48" s="1307">
        <v>0</v>
      </c>
      <c r="AI48" s="1308"/>
      <c r="AJ48" s="1309"/>
      <c r="AK48" s="1307">
        <v>16</v>
      </c>
      <c r="AL48" s="1308"/>
      <c r="AM48" s="1309"/>
      <c r="AN48" s="1307">
        <v>0</v>
      </c>
      <c r="AO48" s="1308"/>
      <c r="AP48" s="1309"/>
      <c r="AQ48" s="1307">
        <v>0</v>
      </c>
      <c r="AR48" s="1308"/>
      <c r="AS48" s="1309"/>
      <c r="AT48" s="1307">
        <v>0</v>
      </c>
      <c r="AU48" s="1308"/>
      <c r="AV48" s="1309"/>
      <c r="AW48" s="1324">
        <f t="shared" si="15"/>
        <v>16</v>
      </c>
      <c r="AX48" s="1321"/>
      <c r="AY48" s="1325"/>
    </row>
    <row r="49" spans="1:51" ht="17.25" customHeight="1" x14ac:dyDescent="0.2">
      <c r="A49" s="1304" t="s">
        <v>648</v>
      </c>
      <c r="B49" s="1305"/>
      <c r="C49" s="1306"/>
      <c r="D49" s="1307">
        <v>0</v>
      </c>
      <c r="E49" s="1308"/>
      <c r="F49" s="1309"/>
      <c r="G49" s="1307">
        <v>0</v>
      </c>
      <c r="H49" s="1308"/>
      <c r="I49" s="1309"/>
      <c r="J49" s="1307">
        <v>0</v>
      </c>
      <c r="K49" s="1308"/>
      <c r="L49" s="1309"/>
      <c r="M49" s="1307">
        <v>0</v>
      </c>
      <c r="N49" s="1308"/>
      <c r="O49" s="1309"/>
      <c r="P49" s="1307">
        <v>0</v>
      </c>
      <c r="Q49" s="1308"/>
      <c r="R49" s="1309"/>
      <c r="S49" s="1307">
        <v>0</v>
      </c>
      <c r="T49" s="1308"/>
      <c r="U49" s="1309"/>
      <c r="V49" s="1307">
        <v>0</v>
      </c>
      <c r="W49" s="1308"/>
      <c r="X49" s="1309"/>
      <c r="Y49" s="1320">
        <f t="shared" si="14"/>
        <v>0</v>
      </c>
      <c r="Z49" s="1321"/>
      <c r="AA49" s="1322"/>
      <c r="AB49" s="1307">
        <v>0</v>
      </c>
      <c r="AC49" s="1308"/>
      <c r="AD49" s="1309"/>
      <c r="AE49" s="1307">
        <v>0</v>
      </c>
      <c r="AF49" s="1308"/>
      <c r="AG49" s="1309"/>
      <c r="AH49" s="1307">
        <v>0</v>
      </c>
      <c r="AI49" s="1308"/>
      <c r="AJ49" s="1309"/>
      <c r="AK49" s="1307">
        <v>0</v>
      </c>
      <c r="AL49" s="1308"/>
      <c r="AM49" s="1309"/>
      <c r="AN49" s="1307">
        <v>0</v>
      </c>
      <c r="AO49" s="1308"/>
      <c r="AP49" s="1309"/>
      <c r="AQ49" s="1307">
        <v>0</v>
      </c>
      <c r="AR49" s="1308"/>
      <c r="AS49" s="1309"/>
      <c r="AT49" s="1307">
        <v>0</v>
      </c>
      <c r="AU49" s="1308"/>
      <c r="AV49" s="1309"/>
      <c r="AW49" s="1324">
        <f t="shared" si="15"/>
        <v>0</v>
      </c>
      <c r="AX49" s="1321"/>
      <c r="AY49" s="1325"/>
    </row>
    <row r="50" spans="1:51" ht="17.25" customHeight="1" x14ac:dyDescent="0.2">
      <c r="A50" s="1304" t="s">
        <v>649</v>
      </c>
      <c r="B50" s="1305"/>
      <c r="C50" s="1306"/>
      <c r="D50" s="1307">
        <v>0</v>
      </c>
      <c r="E50" s="1308"/>
      <c r="F50" s="1309"/>
      <c r="G50" s="1307">
        <v>0</v>
      </c>
      <c r="H50" s="1308"/>
      <c r="I50" s="1309"/>
      <c r="J50" s="1307">
        <v>0</v>
      </c>
      <c r="K50" s="1308"/>
      <c r="L50" s="1309"/>
      <c r="M50" s="1307">
        <v>0</v>
      </c>
      <c r="N50" s="1308"/>
      <c r="O50" s="1309"/>
      <c r="P50" s="1307">
        <v>0</v>
      </c>
      <c r="Q50" s="1308"/>
      <c r="R50" s="1309"/>
      <c r="S50" s="1307">
        <v>0</v>
      </c>
      <c r="T50" s="1308"/>
      <c r="U50" s="1309"/>
      <c r="V50" s="1307">
        <v>0</v>
      </c>
      <c r="W50" s="1308"/>
      <c r="X50" s="1309"/>
      <c r="Y50" s="1320">
        <f t="shared" si="14"/>
        <v>0</v>
      </c>
      <c r="Z50" s="1321"/>
      <c r="AA50" s="1322"/>
      <c r="AB50" s="1307">
        <v>0</v>
      </c>
      <c r="AC50" s="1308"/>
      <c r="AD50" s="1309"/>
      <c r="AE50" s="1307">
        <v>0</v>
      </c>
      <c r="AF50" s="1308"/>
      <c r="AG50" s="1309"/>
      <c r="AH50" s="1307">
        <v>0</v>
      </c>
      <c r="AI50" s="1308"/>
      <c r="AJ50" s="1309"/>
      <c r="AK50" s="1307">
        <v>0</v>
      </c>
      <c r="AL50" s="1308"/>
      <c r="AM50" s="1309"/>
      <c r="AN50" s="1307">
        <v>0</v>
      </c>
      <c r="AO50" s="1308"/>
      <c r="AP50" s="1309"/>
      <c r="AQ50" s="1307">
        <v>0</v>
      </c>
      <c r="AR50" s="1308"/>
      <c r="AS50" s="1309"/>
      <c r="AT50" s="1307">
        <v>0</v>
      </c>
      <c r="AU50" s="1308"/>
      <c r="AV50" s="1309"/>
      <c r="AW50" s="1324">
        <f t="shared" si="15"/>
        <v>0</v>
      </c>
      <c r="AX50" s="1321"/>
      <c r="AY50" s="1325"/>
    </row>
    <row r="51" spans="1:51" ht="17.25" customHeight="1" x14ac:dyDescent="0.2">
      <c r="A51" s="1304" t="s">
        <v>650</v>
      </c>
      <c r="B51" s="1305"/>
      <c r="C51" s="1306"/>
      <c r="D51" s="1307">
        <v>0</v>
      </c>
      <c r="E51" s="1308"/>
      <c r="F51" s="1309"/>
      <c r="G51" s="1307">
        <v>0</v>
      </c>
      <c r="H51" s="1308"/>
      <c r="I51" s="1309"/>
      <c r="J51" s="1307">
        <v>0</v>
      </c>
      <c r="K51" s="1308"/>
      <c r="L51" s="1309"/>
      <c r="M51" s="1307">
        <v>0</v>
      </c>
      <c r="N51" s="1308"/>
      <c r="O51" s="1309"/>
      <c r="P51" s="1307">
        <v>0</v>
      </c>
      <c r="Q51" s="1308"/>
      <c r="R51" s="1309"/>
      <c r="S51" s="1307">
        <v>0</v>
      </c>
      <c r="T51" s="1308"/>
      <c r="U51" s="1309"/>
      <c r="V51" s="1307">
        <v>0</v>
      </c>
      <c r="W51" s="1308"/>
      <c r="X51" s="1309"/>
      <c r="Y51" s="1320">
        <f t="shared" si="14"/>
        <v>0</v>
      </c>
      <c r="Z51" s="1321"/>
      <c r="AA51" s="1322"/>
      <c r="AB51" s="1307">
        <v>0</v>
      </c>
      <c r="AC51" s="1308"/>
      <c r="AD51" s="1309"/>
      <c r="AE51" s="1307">
        <v>0</v>
      </c>
      <c r="AF51" s="1308"/>
      <c r="AG51" s="1309"/>
      <c r="AH51" s="1307">
        <v>0</v>
      </c>
      <c r="AI51" s="1308"/>
      <c r="AJ51" s="1309"/>
      <c r="AK51" s="1307">
        <v>0</v>
      </c>
      <c r="AL51" s="1308"/>
      <c r="AM51" s="1309"/>
      <c r="AN51" s="1307">
        <v>0</v>
      </c>
      <c r="AO51" s="1308"/>
      <c r="AP51" s="1309"/>
      <c r="AQ51" s="1307">
        <v>0</v>
      </c>
      <c r="AR51" s="1308"/>
      <c r="AS51" s="1309"/>
      <c r="AT51" s="1307">
        <v>0</v>
      </c>
      <c r="AU51" s="1308"/>
      <c r="AV51" s="1309"/>
      <c r="AW51" s="1324">
        <f t="shared" si="15"/>
        <v>0</v>
      </c>
      <c r="AX51" s="1321"/>
      <c r="AY51" s="1325"/>
    </row>
    <row r="52" spans="1:51" ht="17.25" customHeight="1" x14ac:dyDescent="0.2">
      <c r="A52" s="1304" t="s">
        <v>651</v>
      </c>
      <c r="B52" s="1305"/>
      <c r="C52" s="1306"/>
      <c r="D52" s="1307">
        <v>0</v>
      </c>
      <c r="E52" s="1308"/>
      <c r="F52" s="1309"/>
      <c r="G52" s="1307">
        <v>0</v>
      </c>
      <c r="H52" s="1308"/>
      <c r="I52" s="1309"/>
      <c r="J52" s="1307">
        <v>0</v>
      </c>
      <c r="K52" s="1308"/>
      <c r="L52" s="1309"/>
      <c r="M52" s="1307">
        <v>0</v>
      </c>
      <c r="N52" s="1308"/>
      <c r="O52" s="1309"/>
      <c r="P52" s="1307">
        <v>6</v>
      </c>
      <c r="Q52" s="1308"/>
      <c r="R52" s="1309"/>
      <c r="S52" s="1307">
        <v>0</v>
      </c>
      <c r="T52" s="1308"/>
      <c r="U52" s="1309"/>
      <c r="V52" s="1307">
        <v>0</v>
      </c>
      <c r="W52" s="1308"/>
      <c r="X52" s="1309"/>
      <c r="Y52" s="1320">
        <f t="shared" si="14"/>
        <v>6</v>
      </c>
      <c r="Z52" s="1321"/>
      <c r="AA52" s="1322"/>
      <c r="AB52" s="1307">
        <v>0</v>
      </c>
      <c r="AC52" s="1308"/>
      <c r="AD52" s="1309"/>
      <c r="AE52" s="1307">
        <v>0</v>
      </c>
      <c r="AF52" s="1308"/>
      <c r="AG52" s="1309"/>
      <c r="AH52" s="1307">
        <v>0</v>
      </c>
      <c r="AI52" s="1308"/>
      <c r="AJ52" s="1309"/>
      <c r="AK52" s="1307">
        <v>0</v>
      </c>
      <c r="AL52" s="1308"/>
      <c r="AM52" s="1309"/>
      <c r="AN52" s="1307">
        <v>8</v>
      </c>
      <c r="AO52" s="1308"/>
      <c r="AP52" s="1309"/>
      <c r="AQ52" s="1307">
        <v>0</v>
      </c>
      <c r="AR52" s="1308"/>
      <c r="AS52" s="1309"/>
      <c r="AT52" s="1307">
        <v>0</v>
      </c>
      <c r="AU52" s="1308"/>
      <c r="AV52" s="1309"/>
      <c r="AW52" s="1324">
        <f t="shared" si="15"/>
        <v>8</v>
      </c>
      <c r="AX52" s="1321"/>
      <c r="AY52" s="1325"/>
    </row>
    <row r="53" spans="1:51" ht="17.25" customHeight="1" x14ac:dyDescent="0.2">
      <c r="A53" s="1304" t="s">
        <v>652</v>
      </c>
      <c r="B53" s="1305"/>
      <c r="C53" s="1306"/>
      <c r="D53" s="1307">
        <v>0</v>
      </c>
      <c r="E53" s="1308"/>
      <c r="F53" s="1309"/>
      <c r="G53" s="1307">
        <v>0</v>
      </c>
      <c r="H53" s="1308"/>
      <c r="I53" s="1309"/>
      <c r="J53" s="1307">
        <v>0</v>
      </c>
      <c r="K53" s="1308"/>
      <c r="L53" s="1309"/>
      <c r="M53" s="1307">
        <v>0</v>
      </c>
      <c r="N53" s="1308"/>
      <c r="O53" s="1309"/>
      <c r="P53" s="1307">
        <v>0</v>
      </c>
      <c r="Q53" s="1308"/>
      <c r="R53" s="1309"/>
      <c r="S53" s="1307">
        <v>0</v>
      </c>
      <c r="T53" s="1308"/>
      <c r="U53" s="1309"/>
      <c r="V53" s="1307">
        <v>0</v>
      </c>
      <c r="W53" s="1308"/>
      <c r="X53" s="1309"/>
      <c r="Y53" s="1320">
        <f t="shared" si="14"/>
        <v>0</v>
      </c>
      <c r="Z53" s="1321"/>
      <c r="AA53" s="1322"/>
      <c r="AB53" s="1307">
        <v>0</v>
      </c>
      <c r="AC53" s="1308"/>
      <c r="AD53" s="1309"/>
      <c r="AE53" s="1307">
        <v>0</v>
      </c>
      <c r="AF53" s="1308"/>
      <c r="AG53" s="1309"/>
      <c r="AH53" s="1307">
        <v>0</v>
      </c>
      <c r="AI53" s="1308"/>
      <c r="AJ53" s="1309"/>
      <c r="AK53" s="1307">
        <v>0</v>
      </c>
      <c r="AL53" s="1308"/>
      <c r="AM53" s="1309"/>
      <c r="AN53" s="1307">
        <v>0</v>
      </c>
      <c r="AO53" s="1308"/>
      <c r="AP53" s="1309"/>
      <c r="AQ53" s="1307">
        <v>0</v>
      </c>
      <c r="AR53" s="1308"/>
      <c r="AS53" s="1309"/>
      <c r="AT53" s="1307">
        <v>0</v>
      </c>
      <c r="AU53" s="1308"/>
      <c r="AV53" s="1309"/>
      <c r="AW53" s="1324">
        <f t="shared" si="15"/>
        <v>0</v>
      </c>
      <c r="AX53" s="1321"/>
      <c r="AY53" s="1325"/>
    </row>
    <row r="54" spans="1:51" ht="17.25" customHeight="1" x14ac:dyDescent="0.2">
      <c r="A54" s="1304" t="s">
        <v>653</v>
      </c>
      <c r="B54" s="1305"/>
      <c r="C54" s="1306"/>
      <c r="D54" s="1307">
        <v>0</v>
      </c>
      <c r="E54" s="1308"/>
      <c r="F54" s="1309"/>
      <c r="G54" s="1307">
        <v>0</v>
      </c>
      <c r="H54" s="1308"/>
      <c r="I54" s="1309"/>
      <c r="J54" s="1307">
        <v>0</v>
      </c>
      <c r="K54" s="1308"/>
      <c r="L54" s="1309"/>
      <c r="M54" s="1307">
        <v>0</v>
      </c>
      <c r="N54" s="1308"/>
      <c r="O54" s="1309"/>
      <c r="P54" s="1307">
        <v>0</v>
      </c>
      <c r="Q54" s="1308"/>
      <c r="R54" s="1309"/>
      <c r="S54" s="1307">
        <v>0</v>
      </c>
      <c r="T54" s="1308"/>
      <c r="U54" s="1309"/>
      <c r="V54" s="1307">
        <v>0</v>
      </c>
      <c r="W54" s="1308"/>
      <c r="X54" s="1309"/>
      <c r="Y54" s="1320">
        <f t="shared" si="14"/>
        <v>0</v>
      </c>
      <c r="Z54" s="1321"/>
      <c r="AA54" s="1322"/>
      <c r="AB54" s="1307">
        <v>0</v>
      </c>
      <c r="AC54" s="1308"/>
      <c r="AD54" s="1309"/>
      <c r="AE54" s="1307">
        <v>0</v>
      </c>
      <c r="AF54" s="1308"/>
      <c r="AG54" s="1309"/>
      <c r="AH54" s="1307">
        <v>0</v>
      </c>
      <c r="AI54" s="1308"/>
      <c r="AJ54" s="1309"/>
      <c r="AK54" s="1307">
        <v>0</v>
      </c>
      <c r="AL54" s="1308"/>
      <c r="AM54" s="1309"/>
      <c r="AN54" s="1307">
        <v>0</v>
      </c>
      <c r="AO54" s="1308"/>
      <c r="AP54" s="1309"/>
      <c r="AQ54" s="1307">
        <v>0</v>
      </c>
      <c r="AR54" s="1308"/>
      <c r="AS54" s="1309"/>
      <c r="AT54" s="1307">
        <v>0</v>
      </c>
      <c r="AU54" s="1308"/>
      <c r="AV54" s="1309"/>
      <c r="AW54" s="1324">
        <f t="shared" si="15"/>
        <v>0</v>
      </c>
      <c r="AX54" s="1321"/>
      <c r="AY54" s="1325"/>
    </row>
    <row r="55" spans="1:51" ht="17.25" customHeight="1" x14ac:dyDescent="0.2">
      <c r="A55" s="1330" t="s">
        <v>223</v>
      </c>
      <c r="B55" s="1331"/>
      <c r="C55" s="1332"/>
      <c r="D55" s="1307">
        <v>0</v>
      </c>
      <c r="E55" s="1308"/>
      <c r="F55" s="1309"/>
      <c r="G55" s="1307">
        <v>0</v>
      </c>
      <c r="H55" s="1308"/>
      <c r="I55" s="1309"/>
      <c r="J55" s="1307">
        <v>0</v>
      </c>
      <c r="K55" s="1308"/>
      <c r="L55" s="1309"/>
      <c r="M55" s="1307">
        <v>40</v>
      </c>
      <c r="N55" s="1308"/>
      <c r="O55" s="1309"/>
      <c r="P55" s="1307">
        <v>74</v>
      </c>
      <c r="Q55" s="1308"/>
      <c r="R55" s="1309"/>
      <c r="S55" s="1307">
        <v>0</v>
      </c>
      <c r="T55" s="1308"/>
      <c r="U55" s="1309"/>
      <c r="V55" s="1307">
        <v>0</v>
      </c>
      <c r="W55" s="1308"/>
      <c r="X55" s="1309"/>
      <c r="Y55" s="1320">
        <f t="shared" si="14"/>
        <v>114</v>
      </c>
      <c r="Z55" s="1321"/>
      <c r="AA55" s="1322"/>
      <c r="AB55" s="1307">
        <v>0</v>
      </c>
      <c r="AC55" s="1308"/>
      <c r="AD55" s="1309"/>
      <c r="AE55" s="1307">
        <v>0</v>
      </c>
      <c r="AF55" s="1308"/>
      <c r="AG55" s="1309"/>
      <c r="AH55" s="1307">
        <v>0</v>
      </c>
      <c r="AI55" s="1308"/>
      <c r="AJ55" s="1309"/>
      <c r="AK55" s="1307">
        <v>20</v>
      </c>
      <c r="AL55" s="1308"/>
      <c r="AM55" s="1309"/>
      <c r="AN55" s="1307">
        <v>23</v>
      </c>
      <c r="AO55" s="1308"/>
      <c r="AP55" s="1309"/>
      <c r="AQ55" s="1307">
        <v>0</v>
      </c>
      <c r="AR55" s="1308"/>
      <c r="AS55" s="1309"/>
      <c r="AT55" s="1307">
        <v>0</v>
      </c>
      <c r="AU55" s="1308"/>
      <c r="AV55" s="1309"/>
      <c r="AW55" s="1324">
        <f t="shared" si="15"/>
        <v>43</v>
      </c>
      <c r="AX55" s="1321"/>
      <c r="AY55" s="1325"/>
    </row>
    <row r="56" spans="1:51" ht="17.25" customHeight="1" x14ac:dyDescent="0.2">
      <c r="A56" s="1304" t="s">
        <v>654</v>
      </c>
      <c r="B56" s="1305"/>
      <c r="C56" s="1306"/>
      <c r="D56" s="1307">
        <v>0</v>
      </c>
      <c r="E56" s="1308"/>
      <c r="F56" s="1309"/>
      <c r="G56" s="1307">
        <v>0</v>
      </c>
      <c r="H56" s="1308"/>
      <c r="I56" s="1309"/>
      <c r="J56" s="1307">
        <v>0</v>
      </c>
      <c r="K56" s="1308"/>
      <c r="L56" s="1309"/>
      <c r="M56" s="1307">
        <v>0</v>
      </c>
      <c r="N56" s="1308"/>
      <c r="O56" s="1309"/>
      <c r="P56" s="1307">
        <v>0</v>
      </c>
      <c r="Q56" s="1308"/>
      <c r="R56" s="1309"/>
      <c r="S56" s="1307">
        <v>0</v>
      </c>
      <c r="T56" s="1308"/>
      <c r="U56" s="1309"/>
      <c r="V56" s="1307">
        <v>0</v>
      </c>
      <c r="W56" s="1308"/>
      <c r="X56" s="1309"/>
      <c r="Y56" s="1320">
        <f t="shared" si="14"/>
        <v>0</v>
      </c>
      <c r="Z56" s="1321"/>
      <c r="AA56" s="1322"/>
      <c r="AB56" s="1307">
        <v>0</v>
      </c>
      <c r="AC56" s="1308"/>
      <c r="AD56" s="1309"/>
      <c r="AE56" s="1307">
        <v>0</v>
      </c>
      <c r="AF56" s="1308"/>
      <c r="AG56" s="1309"/>
      <c r="AH56" s="1307">
        <v>0</v>
      </c>
      <c r="AI56" s="1308"/>
      <c r="AJ56" s="1309"/>
      <c r="AK56" s="1307">
        <v>0</v>
      </c>
      <c r="AL56" s="1308"/>
      <c r="AM56" s="1309"/>
      <c r="AN56" s="1307">
        <v>0</v>
      </c>
      <c r="AO56" s="1308"/>
      <c r="AP56" s="1309"/>
      <c r="AQ56" s="1307">
        <v>0</v>
      </c>
      <c r="AR56" s="1308"/>
      <c r="AS56" s="1309"/>
      <c r="AT56" s="1307">
        <v>0</v>
      </c>
      <c r="AU56" s="1308"/>
      <c r="AV56" s="1309"/>
      <c r="AW56" s="1324">
        <f t="shared" si="15"/>
        <v>0</v>
      </c>
      <c r="AX56" s="1321"/>
      <c r="AY56" s="1325"/>
    </row>
    <row r="57" spans="1:51" ht="17.25" customHeight="1" x14ac:dyDescent="0.2">
      <c r="A57" s="1304" t="s">
        <v>655</v>
      </c>
      <c r="B57" s="1305"/>
      <c r="C57" s="1306"/>
      <c r="D57" s="1307">
        <v>0</v>
      </c>
      <c r="E57" s="1308"/>
      <c r="F57" s="1309"/>
      <c r="G57" s="1307">
        <v>0</v>
      </c>
      <c r="H57" s="1308"/>
      <c r="I57" s="1309"/>
      <c r="J57" s="1307">
        <v>0</v>
      </c>
      <c r="K57" s="1308"/>
      <c r="L57" s="1309"/>
      <c r="M57" s="1307">
        <v>0</v>
      </c>
      <c r="N57" s="1308"/>
      <c r="O57" s="1309"/>
      <c r="P57" s="1307">
        <v>0</v>
      </c>
      <c r="Q57" s="1308"/>
      <c r="R57" s="1309"/>
      <c r="S57" s="1307">
        <v>0</v>
      </c>
      <c r="T57" s="1308"/>
      <c r="U57" s="1309"/>
      <c r="V57" s="1307">
        <v>0</v>
      </c>
      <c r="W57" s="1308"/>
      <c r="X57" s="1309"/>
      <c r="Y57" s="1320">
        <f t="shared" si="14"/>
        <v>0</v>
      </c>
      <c r="Z57" s="1321"/>
      <c r="AA57" s="1322"/>
      <c r="AB57" s="1307">
        <v>0</v>
      </c>
      <c r="AC57" s="1308"/>
      <c r="AD57" s="1309"/>
      <c r="AE57" s="1307">
        <v>0</v>
      </c>
      <c r="AF57" s="1308"/>
      <c r="AG57" s="1309"/>
      <c r="AH57" s="1307">
        <v>0</v>
      </c>
      <c r="AI57" s="1308"/>
      <c r="AJ57" s="1309"/>
      <c r="AK57" s="1307">
        <v>0</v>
      </c>
      <c r="AL57" s="1308"/>
      <c r="AM57" s="1309"/>
      <c r="AN57" s="1307">
        <v>0</v>
      </c>
      <c r="AO57" s="1308"/>
      <c r="AP57" s="1309"/>
      <c r="AQ57" s="1307">
        <v>0</v>
      </c>
      <c r="AR57" s="1308"/>
      <c r="AS57" s="1309"/>
      <c r="AT57" s="1307">
        <v>0</v>
      </c>
      <c r="AU57" s="1308"/>
      <c r="AV57" s="1309"/>
      <c r="AW57" s="1324">
        <f t="shared" si="15"/>
        <v>0</v>
      </c>
      <c r="AX57" s="1321"/>
      <c r="AY57" s="1325"/>
    </row>
    <row r="58" spans="1:51" ht="17.25" customHeight="1" x14ac:dyDescent="0.2">
      <c r="A58" s="1360" t="s">
        <v>656</v>
      </c>
      <c r="B58" s="1361"/>
      <c r="C58" s="1362"/>
      <c r="D58" s="1363">
        <v>0</v>
      </c>
      <c r="E58" s="1364"/>
      <c r="F58" s="1365"/>
      <c r="G58" s="1363">
        <v>0</v>
      </c>
      <c r="H58" s="1364"/>
      <c r="I58" s="1365"/>
      <c r="J58" s="1363">
        <v>127</v>
      </c>
      <c r="K58" s="1364"/>
      <c r="L58" s="1365"/>
      <c r="M58" s="1363">
        <v>0</v>
      </c>
      <c r="N58" s="1364"/>
      <c r="O58" s="1365"/>
      <c r="P58" s="1363">
        <v>0</v>
      </c>
      <c r="Q58" s="1364"/>
      <c r="R58" s="1365"/>
      <c r="S58" s="1363">
        <v>0</v>
      </c>
      <c r="T58" s="1364"/>
      <c r="U58" s="1365"/>
      <c r="V58" s="1363">
        <v>0</v>
      </c>
      <c r="W58" s="1364"/>
      <c r="X58" s="1365"/>
      <c r="Y58" s="1320">
        <f t="shared" si="14"/>
        <v>127</v>
      </c>
      <c r="Z58" s="1321"/>
      <c r="AA58" s="1322"/>
      <c r="AB58" s="1307">
        <v>0</v>
      </c>
      <c r="AC58" s="1308"/>
      <c r="AD58" s="1309"/>
      <c r="AE58" s="1307">
        <v>0</v>
      </c>
      <c r="AF58" s="1308"/>
      <c r="AG58" s="1309"/>
      <c r="AH58" s="1307">
        <v>32</v>
      </c>
      <c r="AI58" s="1308"/>
      <c r="AJ58" s="1309"/>
      <c r="AK58" s="1307">
        <v>0</v>
      </c>
      <c r="AL58" s="1308"/>
      <c r="AM58" s="1309"/>
      <c r="AN58" s="1307">
        <v>0</v>
      </c>
      <c r="AO58" s="1308"/>
      <c r="AP58" s="1309"/>
      <c r="AQ58" s="1307">
        <v>0</v>
      </c>
      <c r="AR58" s="1308"/>
      <c r="AS58" s="1309"/>
      <c r="AT58" s="1307">
        <v>0</v>
      </c>
      <c r="AU58" s="1308"/>
      <c r="AV58" s="1309"/>
      <c r="AW58" s="1324">
        <f t="shared" si="15"/>
        <v>32</v>
      </c>
      <c r="AX58" s="1321"/>
      <c r="AY58" s="1325"/>
    </row>
    <row r="59" spans="1:51" ht="17.25" customHeight="1" x14ac:dyDescent="0.2">
      <c r="A59" s="807"/>
      <c r="B59" s="791"/>
      <c r="C59" s="791"/>
      <c r="D59" s="791"/>
      <c r="E59" s="791"/>
      <c r="F59" s="791"/>
      <c r="G59" s="791"/>
      <c r="H59" s="791"/>
      <c r="I59" s="791"/>
      <c r="J59" s="791"/>
      <c r="K59" s="791"/>
      <c r="L59" s="791"/>
      <c r="M59" s="791"/>
      <c r="N59" s="791"/>
      <c r="O59" s="791"/>
      <c r="P59" s="791"/>
      <c r="Q59" s="791"/>
      <c r="R59" s="791"/>
      <c r="S59" s="791"/>
      <c r="T59" s="791"/>
      <c r="U59" s="791"/>
      <c r="V59" s="791"/>
      <c r="W59" s="791"/>
      <c r="X59" s="791"/>
      <c r="Y59" s="795"/>
      <c r="Z59" s="795"/>
      <c r="AA59" s="795"/>
      <c r="AB59" s="795"/>
      <c r="AC59" s="795"/>
      <c r="AD59" s="795"/>
      <c r="AE59" s="795"/>
      <c r="AF59" s="795"/>
      <c r="AG59" s="795"/>
      <c r="AH59" s="795"/>
      <c r="AI59" s="795"/>
      <c r="AJ59" s="795"/>
      <c r="AK59" s="795"/>
      <c r="AL59" s="795"/>
      <c r="AM59" s="795"/>
      <c r="AN59" s="795"/>
      <c r="AO59" s="795"/>
      <c r="AP59" s="795"/>
      <c r="AQ59" s="795"/>
      <c r="AR59" s="795"/>
      <c r="AS59" s="795"/>
      <c r="AT59" s="795"/>
      <c r="AU59" s="795"/>
      <c r="AV59" s="795"/>
      <c r="AW59" s="808"/>
      <c r="AX59" s="808"/>
      <c r="AY59" s="808"/>
    </row>
    <row r="60" spans="1:51" ht="28.5" customHeight="1" x14ac:dyDescent="0.2">
      <c r="A60" s="788" t="s">
        <v>660</v>
      </c>
      <c r="B60" s="809"/>
      <c r="C60" s="809"/>
      <c r="D60" s="809"/>
      <c r="E60" s="809"/>
      <c r="F60" s="809"/>
      <c r="G60" s="809"/>
      <c r="H60" s="809"/>
      <c r="I60" s="809"/>
      <c r="J60" s="809"/>
      <c r="K60" s="809"/>
      <c r="L60" s="809"/>
      <c r="M60" s="809"/>
      <c r="N60" s="809"/>
      <c r="O60" s="809"/>
      <c r="P60" s="809"/>
      <c r="Q60" s="809"/>
      <c r="R60" s="809"/>
      <c r="S60" s="809"/>
      <c r="T60" s="809"/>
      <c r="U60" s="809"/>
      <c r="V60" s="809"/>
      <c r="W60" s="809"/>
      <c r="X60" s="809"/>
      <c r="Y60" s="809"/>
      <c r="Z60" s="809"/>
      <c r="AA60" s="809"/>
      <c r="AB60" s="809"/>
      <c r="AC60" s="809"/>
      <c r="AD60" s="809"/>
      <c r="AE60" s="809"/>
      <c r="AF60" s="809"/>
      <c r="AG60" s="809"/>
      <c r="AH60" s="809"/>
      <c r="AI60" s="809"/>
      <c r="AJ60" s="809"/>
      <c r="AK60" s="809"/>
      <c r="AL60" s="809"/>
      <c r="AM60" s="809"/>
      <c r="AN60" s="810"/>
      <c r="AO60" s="811"/>
      <c r="AP60" s="811"/>
      <c r="AQ60" s="811"/>
      <c r="AR60" s="811"/>
      <c r="AS60" s="811"/>
      <c r="AT60" s="811"/>
      <c r="AU60" s="791"/>
      <c r="AV60" s="791"/>
      <c r="AW60" s="791"/>
    </row>
    <row r="61" spans="1:51" ht="17.25" customHeight="1" x14ac:dyDescent="0.2">
      <c r="A61" s="1366" t="s">
        <v>16</v>
      </c>
      <c r="B61" s="1367"/>
      <c r="C61" s="1368"/>
      <c r="D61" s="793"/>
      <c r="E61" s="794"/>
      <c r="F61" s="1297" t="s">
        <v>26</v>
      </c>
      <c r="G61" s="1297"/>
      <c r="H61" s="1297"/>
      <c r="I61" s="1297"/>
      <c r="J61" s="1297"/>
      <c r="K61" s="1297"/>
      <c r="L61" s="1297"/>
      <c r="M61" s="1297"/>
      <c r="N61" s="1297"/>
      <c r="O61" s="1297"/>
      <c r="P61" s="1297"/>
      <c r="Q61" s="1297"/>
      <c r="R61" s="812"/>
      <c r="S61" s="813"/>
      <c r="T61" s="812"/>
      <c r="U61" s="812"/>
      <c r="V61" s="1297" t="s">
        <v>661</v>
      </c>
      <c r="W61" s="1297"/>
      <c r="X61" s="1297"/>
      <c r="Y61" s="1297"/>
      <c r="Z61" s="1297"/>
      <c r="AA61" s="1297"/>
      <c r="AB61" s="812"/>
      <c r="AC61" s="812"/>
      <c r="AD61" s="814"/>
      <c r="AE61" s="812"/>
      <c r="AF61" s="1297" t="s">
        <v>54</v>
      </c>
      <c r="AG61" s="1297"/>
      <c r="AH61" s="1297"/>
      <c r="AI61" s="1297"/>
      <c r="AJ61" s="1297"/>
      <c r="AK61" s="1297"/>
      <c r="AL61" s="1297"/>
      <c r="AM61" s="1297"/>
      <c r="AN61" s="1297"/>
      <c r="AO61" s="1297"/>
      <c r="AP61" s="1297"/>
      <c r="AQ61" s="1297"/>
      <c r="AR61" s="1297"/>
      <c r="AS61" s="1297"/>
      <c r="AT61" s="1297"/>
      <c r="AU61" s="1297"/>
      <c r="AV61" s="1297"/>
      <c r="AW61" s="1297"/>
      <c r="AX61" s="795"/>
      <c r="AY61" s="796"/>
    </row>
    <row r="62" spans="1:51" ht="17.25" customHeight="1" x14ac:dyDescent="0.2">
      <c r="A62" s="1369" t="s">
        <v>662</v>
      </c>
      <c r="B62" s="1370"/>
      <c r="C62" s="1371"/>
      <c r="D62" s="1285" t="s">
        <v>663</v>
      </c>
      <c r="E62" s="1287"/>
      <c r="F62" s="1285" t="s">
        <v>461</v>
      </c>
      <c r="G62" s="1287"/>
      <c r="H62" s="1285" t="s">
        <v>462</v>
      </c>
      <c r="I62" s="1287"/>
      <c r="J62" s="1285" t="s">
        <v>463</v>
      </c>
      <c r="K62" s="1287"/>
      <c r="L62" s="1285" t="s">
        <v>464</v>
      </c>
      <c r="M62" s="1287"/>
      <c r="N62" s="1285" t="s">
        <v>664</v>
      </c>
      <c r="O62" s="1287"/>
      <c r="P62" s="1285" t="s">
        <v>665</v>
      </c>
      <c r="Q62" s="1287"/>
      <c r="R62" s="1285" t="s">
        <v>1</v>
      </c>
      <c r="S62" s="1378"/>
      <c r="T62" s="1377" t="s">
        <v>663</v>
      </c>
      <c r="U62" s="1286"/>
      <c r="V62" s="1285" t="s">
        <v>461</v>
      </c>
      <c r="W62" s="1287"/>
      <c r="X62" s="1285" t="s">
        <v>462</v>
      </c>
      <c r="Y62" s="1287"/>
      <c r="Z62" s="1285" t="s">
        <v>463</v>
      </c>
      <c r="AA62" s="1287"/>
      <c r="AB62" s="1285" t="s">
        <v>1</v>
      </c>
      <c r="AC62" s="1286"/>
      <c r="AD62" s="1377" t="s">
        <v>663</v>
      </c>
      <c r="AE62" s="1287"/>
      <c r="AF62" s="1285" t="s">
        <v>461</v>
      </c>
      <c r="AG62" s="1287"/>
      <c r="AH62" s="1285" t="s">
        <v>462</v>
      </c>
      <c r="AI62" s="1287"/>
      <c r="AJ62" s="1285" t="s">
        <v>463</v>
      </c>
      <c r="AK62" s="1287"/>
      <c r="AL62" s="1285" t="s">
        <v>464</v>
      </c>
      <c r="AM62" s="1287"/>
      <c r="AN62" s="1285" t="s">
        <v>664</v>
      </c>
      <c r="AO62" s="1287"/>
      <c r="AP62" s="1285" t="s">
        <v>665</v>
      </c>
      <c r="AQ62" s="1287"/>
      <c r="AR62" s="1285" t="s">
        <v>666</v>
      </c>
      <c r="AS62" s="1287"/>
      <c r="AT62" s="1285" t="s">
        <v>667</v>
      </c>
      <c r="AU62" s="1287"/>
      <c r="AV62" s="1285" t="s">
        <v>668</v>
      </c>
      <c r="AW62" s="1286"/>
      <c r="AX62" s="1372" t="s">
        <v>669</v>
      </c>
      <c r="AY62" s="1373"/>
    </row>
    <row r="63" spans="1:51" ht="17.25" customHeight="1" x14ac:dyDescent="0.2">
      <c r="A63" s="1313" t="s">
        <v>670</v>
      </c>
      <c r="B63" s="1314"/>
      <c r="C63" s="1315"/>
      <c r="D63" s="1374">
        <f t="shared" ref="D63:AX63" si="16">SUM(D65:D71)</f>
        <v>2907</v>
      </c>
      <c r="E63" s="1375"/>
      <c r="F63" s="1374">
        <f t="shared" si="16"/>
        <v>1558</v>
      </c>
      <c r="G63" s="1375"/>
      <c r="H63" s="1374">
        <f t="shared" si="16"/>
        <v>1815</v>
      </c>
      <c r="I63" s="1375"/>
      <c r="J63" s="1374">
        <f t="shared" si="16"/>
        <v>1915</v>
      </c>
      <c r="K63" s="1375"/>
      <c r="L63" s="1374">
        <f t="shared" si="16"/>
        <v>1827</v>
      </c>
      <c r="M63" s="1375"/>
      <c r="N63" s="1374">
        <f t="shared" si="16"/>
        <v>1798</v>
      </c>
      <c r="O63" s="1375"/>
      <c r="P63" s="1374">
        <f t="shared" si="16"/>
        <v>1637</v>
      </c>
      <c r="Q63" s="1375"/>
      <c r="R63" s="1374">
        <f>SUM(R65:R71)</f>
        <v>10550</v>
      </c>
      <c r="S63" s="1376"/>
      <c r="T63" s="1386">
        <f t="shared" si="16"/>
        <v>1358</v>
      </c>
      <c r="U63" s="1387"/>
      <c r="V63" s="1374">
        <f t="shared" si="16"/>
        <v>1466</v>
      </c>
      <c r="W63" s="1375"/>
      <c r="X63" s="1374">
        <f t="shared" si="16"/>
        <v>1411</v>
      </c>
      <c r="Y63" s="1375"/>
      <c r="Z63" s="1374">
        <f t="shared" si="16"/>
        <v>1404</v>
      </c>
      <c r="AA63" s="1375"/>
      <c r="AB63" s="1374">
        <f t="shared" si="16"/>
        <v>4281</v>
      </c>
      <c r="AC63" s="1376"/>
      <c r="AD63" s="1388">
        <f t="shared" si="16"/>
        <v>18</v>
      </c>
      <c r="AE63" s="1380"/>
      <c r="AF63" s="1379">
        <f t="shared" si="16"/>
        <v>6</v>
      </c>
      <c r="AG63" s="1380"/>
      <c r="AH63" s="1379">
        <f t="shared" si="16"/>
        <v>5</v>
      </c>
      <c r="AI63" s="1380"/>
      <c r="AJ63" s="1379">
        <f t="shared" si="16"/>
        <v>8</v>
      </c>
      <c r="AK63" s="1380"/>
      <c r="AL63" s="1379">
        <f t="shared" si="16"/>
        <v>3</v>
      </c>
      <c r="AM63" s="1380"/>
      <c r="AN63" s="1379">
        <f t="shared" si="16"/>
        <v>7</v>
      </c>
      <c r="AO63" s="1380"/>
      <c r="AP63" s="1379">
        <f t="shared" si="16"/>
        <v>4</v>
      </c>
      <c r="AQ63" s="1380"/>
      <c r="AR63" s="1379">
        <f t="shared" si="16"/>
        <v>5</v>
      </c>
      <c r="AS63" s="1380"/>
      <c r="AT63" s="1379">
        <f t="shared" si="16"/>
        <v>2</v>
      </c>
      <c r="AU63" s="1380"/>
      <c r="AV63" s="1379">
        <f t="shared" si="16"/>
        <v>5</v>
      </c>
      <c r="AW63" s="1381"/>
      <c r="AX63" s="1382">
        <f t="shared" si="16"/>
        <v>45</v>
      </c>
      <c r="AY63" s="1383"/>
    </row>
    <row r="64" spans="1:51" ht="17.25" customHeight="1" x14ac:dyDescent="0.2">
      <c r="A64" s="815"/>
      <c r="B64" s="816"/>
      <c r="C64" s="816"/>
      <c r="D64" s="1384"/>
      <c r="E64" s="1385"/>
      <c r="F64" s="1384"/>
      <c r="G64" s="1385"/>
      <c r="H64" s="1384"/>
      <c r="I64" s="1385"/>
      <c r="J64" s="1384"/>
      <c r="K64" s="1385"/>
      <c r="L64" s="1384"/>
      <c r="M64" s="1385"/>
      <c r="N64" s="1384"/>
      <c r="O64" s="1385"/>
      <c r="P64" s="1384"/>
      <c r="Q64" s="1385"/>
      <c r="R64" s="1384"/>
      <c r="S64" s="1394"/>
      <c r="T64" s="817"/>
      <c r="U64" s="817"/>
      <c r="V64" s="1384"/>
      <c r="W64" s="1385"/>
      <c r="X64" s="1384"/>
      <c r="Y64" s="1385"/>
      <c r="Z64" s="1384"/>
      <c r="AA64" s="1385"/>
      <c r="AB64" s="1389"/>
      <c r="AC64" s="1395"/>
      <c r="AD64" s="1393"/>
      <c r="AE64" s="1390"/>
      <c r="AF64" s="1384"/>
      <c r="AG64" s="1385"/>
      <c r="AH64" s="1384"/>
      <c r="AI64" s="1385"/>
      <c r="AJ64" s="1384"/>
      <c r="AK64" s="1385"/>
      <c r="AL64" s="1384"/>
      <c r="AM64" s="1385"/>
      <c r="AN64" s="1384"/>
      <c r="AO64" s="1385"/>
      <c r="AP64" s="1384"/>
      <c r="AQ64" s="1385"/>
      <c r="AR64" s="1389"/>
      <c r="AS64" s="1390"/>
      <c r="AT64" s="1384"/>
      <c r="AU64" s="1385"/>
      <c r="AV64" s="1384"/>
      <c r="AW64" s="1391"/>
      <c r="AX64" s="1392"/>
      <c r="AY64" s="1391"/>
    </row>
    <row r="65" spans="1:51" ht="17.25" customHeight="1" x14ac:dyDescent="0.2">
      <c r="A65" s="1304" t="s">
        <v>671</v>
      </c>
      <c r="B65" s="1305"/>
      <c r="C65" s="1306"/>
      <c r="D65" s="1384">
        <v>941</v>
      </c>
      <c r="E65" s="1385"/>
      <c r="F65" s="1384">
        <v>499</v>
      </c>
      <c r="G65" s="1385"/>
      <c r="H65" s="1384">
        <v>591</v>
      </c>
      <c r="I65" s="1385"/>
      <c r="J65" s="1384">
        <v>646</v>
      </c>
      <c r="K65" s="1385"/>
      <c r="L65" s="1384">
        <v>613</v>
      </c>
      <c r="M65" s="1385"/>
      <c r="N65" s="1384">
        <v>580</v>
      </c>
      <c r="O65" s="1385"/>
      <c r="P65" s="1384">
        <v>535</v>
      </c>
      <c r="Q65" s="1385"/>
      <c r="R65" s="1389">
        <f>SUM(F65:Q65)</f>
        <v>3464</v>
      </c>
      <c r="S65" s="1395"/>
      <c r="T65" s="1399">
        <v>471</v>
      </c>
      <c r="U65" s="1400"/>
      <c r="V65" s="1384">
        <v>519</v>
      </c>
      <c r="W65" s="1385"/>
      <c r="X65" s="1384">
        <v>508</v>
      </c>
      <c r="Y65" s="1385"/>
      <c r="Z65" s="1384">
        <v>515</v>
      </c>
      <c r="AA65" s="1385"/>
      <c r="AB65" s="1389">
        <f>SUM(V65:AA65)</f>
        <v>1542</v>
      </c>
      <c r="AC65" s="1395"/>
      <c r="AD65" s="1399">
        <v>6</v>
      </c>
      <c r="AE65" s="1385"/>
      <c r="AF65" s="1384">
        <v>0</v>
      </c>
      <c r="AG65" s="1385"/>
      <c r="AH65" s="1384">
        <v>0</v>
      </c>
      <c r="AI65" s="1385"/>
      <c r="AJ65" s="1384">
        <v>2</v>
      </c>
      <c r="AK65" s="1385"/>
      <c r="AL65" s="1384">
        <v>0</v>
      </c>
      <c r="AM65" s="1385"/>
      <c r="AN65" s="1384">
        <v>3</v>
      </c>
      <c r="AO65" s="1385"/>
      <c r="AP65" s="1384">
        <v>0</v>
      </c>
      <c r="AQ65" s="1385"/>
      <c r="AR65" s="1389">
        <v>3</v>
      </c>
      <c r="AS65" s="1390"/>
      <c r="AT65" s="1384">
        <v>0</v>
      </c>
      <c r="AU65" s="1385"/>
      <c r="AV65" s="1384">
        <v>1</v>
      </c>
      <c r="AW65" s="1391"/>
      <c r="AX65" s="1392">
        <f>SUM(AF65:AW65)</f>
        <v>9</v>
      </c>
      <c r="AY65" s="1391"/>
    </row>
    <row r="66" spans="1:51" ht="17.25" customHeight="1" x14ac:dyDescent="0.2">
      <c r="A66" s="1396" t="s">
        <v>672</v>
      </c>
      <c r="B66" s="1397"/>
      <c r="C66" s="1398"/>
      <c r="D66" s="1384">
        <v>154</v>
      </c>
      <c r="E66" s="1385"/>
      <c r="F66" s="1384">
        <v>31</v>
      </c>
      <c r="G66" s="1385"/>
      <c r="H66" s="1384">
        <v>27</v>
      </c>
      <c r="I66" s="1385"/>
      <c r="J66" s="1384">
        <v>33</v>
      </c>
      <c r="K66" s="1385"/>
      <c r="L66" s="1384">
        <v>30</v>
      </c>
      <c r="M66" s="1385"/>
      <c r="N66" s="1384">
        <v>34</v>
      </c>
      <c r="O66" s="1385"/>
      <c r="P66" s="1384">
        <v>44</v>
      </c>
      <c r="Q66" s="1385"/>
      <c r="R66" s="1389">
        <f>SUM(F66:Q66)</f>
        <v>199</v>
      </c>
      <c r="S66" s="1395"/>
      <c r="T66" s="1399">
        <v>60</v>
      </c>
      <c r="U66" s="1400"/>
      <c r="V66" s="1384">
        <v>22</v>
      </c>
      <c r="W66" s="1385"/>
      <c r="X66" s="1384">
        <v>21</v>
      </c>
      <c r="Y66" s="1385"/>
      <c r="Z66" s="1384">
        <v>24</v>
      </c>
      <c r="AA66" s="1385"/>
      <c r="AB66" s="1389">
        <f>SUM(V66:Z66)</f>
        <v>67</v>
      </c>
      <c r="AC66" s="1395"/>
      <c r="AD66" s="1399">
        <v>1</v>
      </c>
      <c r="AE66" s="1385"/>
      <c r="AF66" s="1384">
        <v>1</v>
      </c>
      <c r="AG66" s="1385"/>
      <c r="AH66" s="1384">
        <v>0</v>
      </c>
      <c r="AI66" s="1385"/>
      <c r="AJ66" s="1384">
        <v>0</v>
      </c>
      <c r="AK66" s="1385"/>
      <c r="AL66" s="1384">
        <v>0</v>
      </c>
      <c r="AM66" s="1385"/>
      <c r="AN66" s="1384">
        <v>0</v>
      </c>
      <c r="AO66" s="1385"/>
      <c r="AP66" s="1384">
        <v>0</v>
      </c>
      <c r="AQ66" s="1385"/>
      <c r="AR66" s="1389">
        <v>0</v>
      </c>
      <c r="AS66" s="1390"/>
      <c r="AT66" s="1384">
        <v>0</v>
      </c>
      <c r="AU66" s="1385"/>
      <c r="AV66" s="1384"/>
      <c r="AW66" s="1391"/>
      <c r="AX66" s="1392">
        <f t="shared" ref="AX66:AX71" si="17">SUM(AF66:AW66)</f>
        <v>1</v>
      </c>
      <c r="AY66" s="1391"/>
    </row>
    <row r="67" spans="1:51" ht="17.25" customHeight="1" x14ac:dyDescent="0.2">
      <c r="A67" s="1401" t="s">
        <v>673</v>
      </c>
      <c r="B67" s="1402"/>
      <c r="C67" s="1403"/>
      <c r="D67" s="1384">
        <v>184</v>
      </c>
      <c r="E67" s="1385"/>
      <c r="F67" s="1384">
        <v>22</v>
      </c>
      <c r="G67" s="1385"/>
      <c r="H67" s="1384">
        <v>44</v>
      </c>
      <c r="I67" s="1385"/>
      <c r="J67" s="1384">
        <v>41</v>
      </c>
      <c r="K67" s="1385"/>
      <c r="L67" s="1384">
        <v>40</v>
      </c>
      <c r="M67" s="1385"/>
      <c r="N67" s="1384">
        <v>34</v>
      </c>
      <c r="O67" s="1385"/>
      <c r="P67" s="1384">
        <v>43</v>
      </c>
      <c r="Q67" s="1385"/>
      <c r="R67" s="1389">
        <f t="shared" ref="R67:R71" si="18">SUM(F67:Q67)</f>
        <v>224</v>
      </c>
      <c r="S67" s="1395"/>
      <c r="T67" s="1399">
        <v>104</v>
      </c>
      <c r="U67" s="1400"/>
      <c r="V67" s="1384">
        <v>44</v>
      </c>
      <c r="W67" s="1385"/>
      <c r="X67" s="1384">
        <v>33</v>
      </c>
      <c r="Y67" s="1385"/>
      <c r="Z67" s="1384">
        <v>44</v>
      </c>
      <c r="AA67" s="1385"/>
      <c r="AB67" s="1389">
        <f t="shared" ref="AB67:AB71" si="19">SUM(V67:Z67)</f>
        <v>121</v>
      </c>
      <c r="AC67" s="1395"/>
      <c r="AD67" s="1399">
        <v>1</v>
      </c>
      <c r="AE67" s="1385"/>
      <c r="AF67" s="1384">
        <v>0</v>
      </c>
      <c r="AG67" s="1385"/>
      <c r="AH67" s="1384">
        <v>0</v>
      </c>
      <c r="AI67" s="1385"/>
      <c r="AJ67" s="1384">
        <v>1</v>
      </c>
      <c r="AK67" s="1385"/>
      <c r="AL67" s="1384">
        <v>0</v>
      </c>
      <c r="AM67" s="1385"/>
      <c r="AN67" s="1384">
        <v>0</v>
      </c>
      <c r="AO67" s="1385"/>
      <c r="AP67" s="1384">
        <v>0</v>
      </c>
      <c r="AQ67" s="1385"/>
      <c r="AR67" s="1389">
        <v>0</v>
      </c>
      <c r="AS67" s="1390"/>
      <c r="AT67" s="1384">
        <v>0</v>
      </c>
      <c r="AU67" s="1385"/>
      <c r="AV67" s="1384"/>
      <c r="AW67" s="1391"/>
      <c r="AX67" s="1392">
        <f t="shared" si="17"/>
        <v>1</v>
      </c>
      <c r="AY67" s="1391"/>
    </row>
    <row r="68" spans="1:51" ht="17.25" customHeight="1" x14ac:dyDescent="0.2">
      <c r="A68" s="1304" t="s">
        <v>674</v>
      </c>
      <c r="B68" s="1305"/>
      <c r="C68" s="1306"/>
      <c r="D68" s="1384">
        <v>34</v>
      </c>
      <c r="E68" s="1385"/>
      <c r="F68" s="1384">
        <v>7</v>
      </c>
      <c r="G68" s="1385"/>
      <c r="H68" s="1384">
        <v>7</v>
      </c>
      <c r="I68" s="1385"/>
      <c r="J68" s="1384">
        <v>4</v>
      </c>
      <c r="K68" s="1385"/>
      <c r="L68" s="1384">
        <v>1</v>
      </c>
      <c r="M68" s="1385"/>
      <c r="N68" s="1384">
        <v>11</v>
      </c>
      <c r="O68" s="1385"/>
      <c r="P68" s="1384">
        <v>6</v>
      </c>
      <c r="Q68" s="1385"/>
      <c r="R68" s="1389">
        <f t="shared" si="18"/>
        <v>36</v>
      </c>
      <c r="S68" s="1395"/>
      <c r="T68" s="1399">
        <v>15</v>
      </c>
      <c r="U68" s="1400"/>
      <c r="V68" s="1384">
        <v>7</v>
      </c>
      <c r="W68" s="1385"/>
      <c r="X68" s="1384">
        <v>4</v>
      </c>
      <c r="Y68" s="1385"/>
      <c r="Z68" s="1384">
        <v>4</v>
      </c>
      <c r="AA68" s="1385"/>
      <c r="AB68" s="1389">
        <f t="shared" si="19"/>
        <v>15</v>
      </c>
      <c r="AC68" s="1395"/>
      <c r="AD68" s="1399">
        <v>0</v>
      </c>
      <c r="AE68" s="1385"/>
      <c r="AF68" s="1384">
        <v>0</v>
      </c>
      <c r="AG68" s="1385"/>
      <c r="AH68" s="1384">
        <v>0</v>
      </c>
      <c r="AI68" s="1385"/>
      <c r="AJ68" s="1384">
        <v>0</v>
      </c>
      <c r="AK68" s="1385"/>
      <c r="AL68" s="1384">
        <v>0</v>
      </c>
      <c r="AM68" s="1385"/>
      <c r="AN68" s="1384">
        <v>0</v>
      </c>
      <c r="AO68" s="1385"/>
      <c r="AP68" s="1384">
        <v>0</v>
      </c>
      <c r="AQ68" s="1385"/>
      <c r="AR68" s="1389">
        <v>0</v>
      </c>
      <c r="AS68" s="1390"/>
      <c r="AT68" s="1384">
        <v>0</v>
      </c>
      <c r="AU68" s="1385"/>
      <c r="AV68" s="1384"/>
      <c r="AW68" s="1391"/>
      <c r="AX68" s="1392">
        <f t="shared" si="17"/>
        <v>0</v>
      </c>
      <c r="AY68" s="1391"/>
    </row>
    <row r="69" spans="1:51" ht="17.25" customHeight="1" x14ac:dyDescent="0.2">
      <c r="A69" s="1304" t="s">
        <v>675</v>
      </c>
      <c r="B69" s="1305"/>
      <c r="C69" s="1306"/>
      <c r="D69" s="1384">
        <v>48</v>
      </c>
      <c r="E69" s="1385"/>
      <c r="F69" s="1384">
        <v>5</v>
      </c>
      <c r="G69" s="1385"/>
      <c r="H69" s="1384">
        <v>4</v>
      </c>
      <c r="I69" s="1385"/>
      <c r="J69" s="1384">
        <v>13</v>
      </c>
      <c r="K69" s="1385"/>
      <c r="L69" s="1384">
        <v>9</v>
      </c>
      <c r="M69" s="1385"/>
      <c r="N69" s="1384">
        <v>9</v>
      </c>
      <c r="O69" s="1385"/>
      <c r="P69" s="1384">
        <v>15</v>
      </c>
      <c r="Q69" s="1385"/>
      <c r="R69" s="1389">
        <f t="shared" si="18"/>
        <v>55</v>
      </c>
      <c r="S69" s="1395"/>
      <c r="T69" s="1399">
        <v>24</v>
      </c>
      <c r="U69" s="1400"/>
      <c r="V69" s="1384">
        <v>8</v>
      </c>
      <c r="W69" s="1385"/>
      <c r="X69" s="1384">
        <v>10</v>
      </c>
      <c r="Y69" s="1385"/>
      <c r="Z69" s="1384">
        <v>6</v>
      </c>
      <c r="AA69" s="1385"/>
      <c r="AB69" s="1389">
        <f t="shared" si="19"/>
        <v>24</v>
      </c>
      <c r="AC69" s="1395"/>
      <c r="AD69" s="1399">
        <v>0</v>
      </c>
      <c r="AE69" s="1385"/>
      <c r="AF69" s="1384">
        <v>0</v>
      </c>
      <c r="AG69" s="1385"/>
      <c r="AH69" s="1384">
        <v>0</v>
      </c>
      <c r="AI69" s="1385"/>
      <c r="AJ69" s="1384">
        <v>0</v>
      </c>
      <c r="AK69" s="1385"/>
      <c r="AL69" s="1384">
        <v>0</v>
      </c>
      <c r="AM69" s="1385"/>
      <c r="AN69" s="1384">
        <v>0</v>
      </c>
      <c r="AO69" s="1385"/>
      <c r="AP69" s="1384">
        <v>0</v>
      </c>
      <c r="AQ69" s="1385"/>
      <c r="AR69" s="1389">
        <v>0</v>
      </c>
      <c r="AS69" s="1390"/>
      <c r="AT69" s="1384">
        <v>0</v>
      </c>
      <c r="AU69" s="1385"/>
      <c r="AV69" s="1384"/>
      <c r="AW69" s="1391"/>
      <c r="AX69" s="1392">
        <f t="shared" si="17"/>
        <v>0</v>
      </c>
      <c r="AY69" s="1391"/>
    </row>
    <row r="70" spans="1:51" ht="17.25" customHeight="1" x14ac:dyDescent="0.2">
      <c r="A70" s="1304" t="s">
        <v>676</v>
      </c>
      <c r="B70" s="1305"/>
      <c r="C70" s="1306"/>
      <c r="D70" s="1384">
        <v>277</v>
      </c>
      <c r="E70" s="1385"/>
      <c r="F70" s="1384">
        <v>63</v>
      </c>
      <c r="G70" s="1385"/>
      <c r="H70" s="1384">
        <v>74</v>
      </c>
      <c r="I70" s="1385"/>
      <c r="J70" s="1384">
        <v>87</v>
      </c>
      <c r="K70" s="1385"/>
      <c r="L70" s="1384">
        <v>72</v>
      </c>
      <c r="M70" s="1385"/>
      <c r="N70" s="1384">
        <v>91</v>
      </c>
      <c r="O70" s="1385"/>
      <c r="P70" s="1384">
        <v>67</v>
      </c>
      <c r="Q70" s="1385"/>
      <c r="R70" s="1389">
        <f t="shared" si="18"/>
        <v>454</v>
      </c>
      <c r="S70" s="1395"/>
      <c r="T70" s="1399">
        <v>97</v>
      </c>
      <c r="U70" s="1400"/>
      <c r="V70" s="1384">
        <v>51</v>
      </c>
      <c r="W70" s="1385"/>
      <c r="X70" s="1384">
        <v>49</v>
      </c>
      <c r="Y70" s="1385"/>
      <c r="Z70" s="1384">
        <v>37</v>
      </c>
      <c r="AA70" s="1385"/>
      <c r="AB70" s="1389">
        <f t="shared" si="19"/>
        <v>137</v>
      </c>
      <c r="AC70" s="1395"/>
      <c r="AD70" s="1399">
        <v>3</v>
      </c>
      <c r="AE70" s="1385"/>
      <c r="AF70" s="1384">
        <v>2</v>
      </c>
      <c r="AG70" s="1385"/>
      <c r="AH70" s="1384">
        <v>0</v>
      </c>
      <c r="AI70" s="1385"/>
      <c r="AJ70" s="1384">
        <v>0</v>
      </c>
      <c r="AK70" s="1385"/>
      <c r="AL70" s="1384">
        <v>2</v>
      </c>
      <c r="AM70" s="1385"/>
      <c r="AN70" s="1384">
        <v>1</v>
      </c>
      <c r="AO70" s="1385"/>
      <c r="AP70" s="1384">
        <v>1</v>
      </c>
      <c r="AQ70" s="1385"/>
      <c r="AR70" s="1389">
        <v>0</v>
      </c>
      <c r="AS70" s="1390"/>
      <c r="AT70" s="1384">
        <v>2</v>
      </c>
      <c r="AU70" s="1385"/>
      <c r="AV70" s="1384"/>
      <c r="AW70" s="1391"/>
      <c r="AX70" s="1392">
        <f t="shared" si="17"/>
        <v>8</v>
      </c>
      <c r="AY70" s="1391"/>
    </row>
    <row r="71" spans="1:51" ht="17.25" customHeight="1" x14ac:dyDescent="0.2">
      <c r="A71" s="1404" t="s">
        <v>677</v>
      </c>
      <c r="B71" s="1405"/>
      <c r="C71" s="1406"/>
      <c r="D71" s="1407">
        <v>1269</v>
      </c>
      <c r="E71" s="1408"/>
      <c r="F71" s="1407">
        <v>931</v>
      </c>
      <c r="G71" s="1408"/>
      <c r="H71" s="1407">
        <v>1068</v>
      </c>
      <c r="I71" s="1408"/>
      <c r="J71" s="1407">
        <v>1091</v>
      </c>
      <c r="K71" s="1408"/>
      <c r="L71" s="1407">
        <v>1062</v>
      </c>
      <c r="M71" s="1408"/>
      <c r="N71" s="1407">
        <v>1039</v>
      </c>
      <c r="O71" s="1408"/>
      <c r="P71" s="1407">
        <v>927</v>
      </c>
      <c r="Q71" s="1408"/>
      <c r="R71" s="1436">
        <f t="shared" si="18"/>
        <v>6118</v>
      </c>
      <c r="S71" s="1438"/>
      <c r="T71" s="1439">
        <v>587</v>
      </c>
      <c r="U71" s="1440"/>
      <c r="V71" s="1407">
        <v>815</v>
      </c>
      <c r="W71" s="1408"/>
      <c r="X71" s="1407">
        <v>786</v>
      </c>
      <c r="Y71" s="1408"/>
      <c r="Z71" s="1407">
        <v>774</v>
      </c>
      <c r="AA71" s="1408"/>
      <c r="AB71" s="1436">
        <f t="shared" si="19"/>
        <v>2375</v>
      </c>
      <c r="AC71" s="1438"/>
      <c r="AD71" s="1439">
        <v>7</v>
      </c>
      <c r="AE71" s="1408"/>
      <c r="AF71" s="1407">
        <v>3</v>
      </c>
      <c r="AG71" s="1408"/>
      <c r="AH71" s="1407">
        <v>5</v>
      </c>
      <c r="AI71" s="1408"/>
      <c r="AJ71" s="1407">
        <v>5</v>
      </c>
      <c r="AK71" s="1408"/>
      <c r="AL71" s="1407">
        <v>1</v>
      </c>
      <c r="AM71" s="1408"/>
      <c r="AN71" s="1407">
        <v>3</v>
      </c>
      <c r="AO71" s="1408"/>
      <c r="AP71" s="1407">
        <v>3</v>
      </c>
      <c r="AQ71" s="1408"/>
      <c r="AR71" s="1436">
        <v>2</v>
      </c>
      <c r="AS71" s="1437"/>
      <c r="AT71" s="1407">
        <v>0</v>
      </c>
      <c r="AU71" s="1408"/>
      <c r="AV71" s="1407">
        <v>4</v>
      </c>
      <c r="AW71" s="1409"/>
      <c r="AX71" s="1410">
        <f t="shared" si="17"/>
        <v>26</v>
      </c>
      <c r="AY71" s="1411"/>
    </row>
    <row r="72" spans="1:51" ht="17.25" customHeight="1" x14ac:dyDescent="0.2">
      <c r="A72" s="791"/>
      <c r="B72" s="791"/>
      <c r="C72" s="791"/>
      <c r="D72" s="791"/>
      <c r="E72" s="791"/>
      <c r="F72" s="791"/>
      <c r="G72" s="791"/>
      <c r="H72" s="791"/>
      <c r="I72" s="791"/>
      <c r="J72" s="791"/>
      <c r="K72" s="791"/>
      <c r="L72" s="791"/>
      <c r="M72" s="791"/>
      <c r="N72" s="791"/>
      <c r="O72" s="791"/>
      <c r="P72" s="791"/>
      <c r="Q72" s="791"/>
      <c r="R72" s="791"/>
      <c r="S72" s="791"/>
      <c r="T72" s="791"/>
      <c r="U72" s="791"/>
      <c r="V72" s="791"/>
      <c r="W72" s="791"/>
      <c r="X72" s="791"/>
      <c r="Y72" s="791"/>
      <c r="Z72" s="791"/>
      <c r="AA72" s="791"/>
      <c r="AB72" s="791"/>
      <c r="AC72" s="791"/>
      <c r="AD72" s="791"/>
      <c r="AE72" s="791"/>
      <c r="AF72" s="791"/>
      <c r="AG72" s="791"/>
      <c r="AH72" s="791"/>
      <c r="AI72" s="791"/>
      <c r="AJ72" s="791"/>
      <c r="AK72" s="791"/>
      <c r="AL72" s="791"/>
      <c r="AM72" s="791"/>
      <c r="AN72" s="791"/>
      <c r="AO72" s="791"/>
      <c r="AP72" s="791"/>
      <c r="AQ72" s="791"/>
      <c r="AR72" s="791"/>
      <c r="AS72" s="791"/>
      <c r="AT72" s="791"/>
      <c r="AU72" s="791"/>
      <c r="AV72" s="791"/>
      <c r="AW72" s="791"/>
    </row>
    <row r="73" spans="1:51" ht="28.5" customHeight="1" x14ac:dyDescent="0.2">
      <c r="A73" s="789" t="s">
        <v>678</v>
      </c>
      <c r="B73" s="789"/>
      <c r="C73" s="789"/>
      <c r="D73" s="789"/>
      <c r="E73" s="789"/>
      <c r="F73" s="789"/>
      <c r="G73" s="789"/>
      <c r="H73" s="789"/>
      <c r="I73" s="789"/>
      <c r="J73" s="789"/>
      <c r="K73" s="818"/>
      <c r="L73" s="818"/>
      <c r="M73" s="818"/>
      <c r="Q73" s="791"/>
      <c r="R73" s="791"/>
      <c r="S73" s="791"/>
    </row>
    <row r="74" spans="1:51" ht="17.25" customHeight="1" x14ac:dyDescent="0.2">
      <c r="A74" s="1366" t="s">
        <v>679</v>
      </c>
      <c r="B74" s="1367"/>
      <c r="C74" s="1368"/>
      <c r="D74" s="1412" t="s">
        <v>65</v>
      </c>
      <c r="E74" s="1413"/>
      <c r="F74" s="1414"/>
      <c r="G74" s="1412" t="s">
        <v>66</v>
      </c>
      <c r="H74" s="1413"/>
      <c r="I74" s="1414"/>
      <c r="J74" s="1421" t="s">
        <v>680</v>
      </c>
      <c r="K74" s="1422"/>
      <c r="L74" s="1423"/>
      <c r="M74" s="1430" t="s">
        <v>173</v>
      </c>
      <c r="N74" s="1431"/>
      <c r="O74" s="1432"/>
    </row>
    <row r="75" spans="1:51" ht="17.25" customHeight="1" x14ac:dyDescent="0.2">
      <c r="A75" s="1433"/>
      <c r="B75" s="1434"/>
      <c r="C75" s="1435"/>
      <c r="D75" s="1415"/>
      <c r="E75" s="1416"/>
      <c r="F75" s="1417"/>
      <c r="G75" s="1415"/>
      <c r="H75" s="1416"/>
      <c r="I75" s="1417"/>
      <c r="J75" s="1424"/>
      <c r="K75" s="1425"/>
      <c r="L75" s="1426"/>
      <c r="M75" s="1298"/>
      <c r="N75" s="1299"/>
      <c r="O75" s="1300"/>
    </row>
    <row r="76" spans="1:51" ht="17.25" customHeight="1" x14ac:dyDescent="0.2">
      <c r="A76" s="1369" t="s">
        <v>681</v>
      </c>
      <c r="B76" s="1370"/>
      <c r="C76" s="1371"/>
      <c r="D76" s="1418"/>
      <c r="E76" s="1419"/>
      <c r="F76" s="1420"/>
      <c r="G76" s="1418"/>
      <c r="H76" s="1419"/>
      <c r="I76" s="1420"/>
      <c r="J76" s="1427"/>
      <c r="K76" s="1428"/>
      <c r="L76" s="1429"/>
      <c r="M76" s="1298"/>
      <c r="N76" s="1299"/>
      <c r="O76" s="1300"/>
    </row>
    <row r="77" spans="1:51" ht="17.25" customHeight="1" x14ac:dyDescent="0.2">
      <c r="A77" s="1313" t="s">
        <v>204</v>
      </c>
      <c r="B77" s="1314"/>
      <c r="C77" s="1315"/>
      <c r="D77" s="1310">
        <f>SUM(D79:D81)</f>
        <v>405</v>
      </c>
      <c r="E77" s="1311"/>
      <c r="F77" s="1312"/>
      <c r="G77" s="1310">
        <f>SUM(G79:G81)</f>
        <v>117</v>
      </c>
      <c r="H77" s="1311"/>
      <c r="I77" s="1312"/>
      <c r="J77" s="1310">
        <f>SUM(J79:J81)</f>
        <v>4</v>
      </c>
      <c r="K77" s="1311"/>
      <c r="L77" s="1312"/>
      <c r="M77" s="1310">
        <f>SUM(D77:G77)</f>
        <v>522</v>
      </c>
      <c r="N77" s="1311"/>
      <c r="O77" s="1312"/>
    </row>
    <row r="78" spans="1:51" ht="17.25" customHeight="1" x14ac:dyDescent="0.2">
      <c r="A78" s="1304"/>
      <c r="B78" s="1305"/>
      <c r="C78" s="1306"/>
      <c r="D78" s="1320"/>
      <c r="E78" s="1321"/>
      <c r="F78" s="1322"/>
      <c r="G78" s="1320"/>
      <c r="H78" s="1321"/>
      <c r="I78" s="1322"/>
      <c r="J78" s="1320"/>
      <c r="K78" s="1321"/>
      <c r="L78" s="1322"/>
      <c r="M78" s="1320"/>
      <c r="N78" s="1321"/>
      <c r="O78" s="1322"/>
    </row>
    <row r="79" spans="1:51" ht="17.25" customHeight="1" x14ac:dyDescent="0.2">
      <c r="A79" s="1304" t="s">
        <v>682</v>
      </c>
      <c r="B79" s="1305"/>
      <c r="C79" s="1306"/>
      <c r="D79" s="1307">
        <v>402</v>
      </c>
      <c r="E79" s="1308"/>
      <c r="F79" s="1309"/>
      <c r="G79" s="1307">
        <v>111</v>
      </c>
      <c r="H79" s="1308"/>
      <c r="I79" s="1309"/>
      <c r="J79" s="1320">
        <v>4</v>
      </c>
      <c r="K79" s="1321"/>
      <c r="L79" s="1322"/>
      <c r="M79" s="1307">
        <f>SUM(D79:G79)</f>
        <v>513</v>
      </c>
      <c r="N79" s="1308"/>
      <c r="O79" s="1309"/>
    </row>
    <row r="80" spans="1:51" ht="17.25" customHeight="1" x14ac:dyDescent="0.2">
      <c r="A80" s="1304" t="s">
        <v>683</v>
      </c>
      <c r="B80" s="1305"/>
      <c r="C80" s="1306"/>
      <c r="D80" s="1326">
        <v>3</v>
      </c>
      <c r="E80" s="1327"/>
      <c r="F80" s="1328"/>
      <c r="G80" s="1326">
        <v>0</v>
      </c>
      <c r="H80" s="1327"/>
      <c r="I80" s="1328"/>
      <c r="J80" s="1320">
        <v>0</v>
      </c>
      <c r="K80" s="1321"/>
      <c r="L80" s="1322"/>
      <c r="M80" s="1307">
        <f>SUM(D80:G80)</f>
        <v>3</v>
      </c>
      <c r="N80" s="1308"/>
      <c r="O80" s="1309"/>
    </row>
    <row r="81" spans="1:19" ht="17.25" customHeight="1" x14ac:dyDescent="0.2">
      <c r="A81" s="1360" t="s">
        <v>684</v>
      </c>
      <c r="B81" s="1361"/>
      <c r="C81" s="1362"/>
      <c r="D81" s="1441">
        <v>0</v>
      </c>
      <c r="E81" s="1442"/>
      <c r="F81" s="1443"/>
      <c r="G81" s="1441">
        <v>6</v>
      </c>
      <c r="H81" s="1442"/>
      <c r="I81" s="1443"/>
      <c r="J81" s="1444">
        <v>0</v>
      </c>
      <c r="K81" s="1445"/>
      <c r="L81" s="1446"/>
      <c r="M81" s="1441">
        <f>SUM(D81:G81)</f>
        <v>6</v>
      </c>
      <c r="N81" s="1442"/>
      <c r="O81" s="1443"/>
    </row>
    <row r="82" spans="1:19" ht="19.5" customHeight="1" x14ac:dyDescent="0.2">
      <c r="B82" s="819"/>
      <c r="C82" s="819"/>
      <c r="D82" s="819"/>
      <c r="E82" s="819"/>
      <c r="F82" s="819"/>
      <c r="G82" s="807"/>
      <c r="H82" s="807"/>
      <c r="I82" s="791"/>
      <c r="J82" s="791"/>
      <c r="K82" s="820"/>
      <c r="L82" s="820"/>
      <c r="M82" s="820"/>
      <c r="N82" s="819"/>
      <c r="O82" s="819"/>
      <c r="P82" s="819"/>
      <c r="Q82" s="819"/>
      <c r="R82" s="819"/>
      <c r="S82" s="819"/>
    </row>
    <row r="83" spans="1:19" ht="19.5" customHeight="1" x14ac:dyDescent="0.2">
      <c r="A83" s="821"/>
      <c r="B83" s="819"/>
      <c r="C83" s="819"/>
      <c r="D83" s="819"/>
      <c r="E83" s="819"/>
      <c r="F83" s="819"/>
      <c r="G83" s="791"/>
      <c r="H83" s="791"/>
      <c r="I83" s="791"/>
      <c r="J83" s="791"/>
      <c r="K83" s="820"/>
      <c r="L83" s="820"/>
      <c r="M83" s="820"/>
      <c r="N83" s="820"/>
      <c r="O83" s="820"/>
      <c r="P83" s="820"/>
      <c r="Q83" s="820"/>
      <c r="R83" s="820"/>
      <c r="S83" s="820"/>
    </row>
  </sheetData>
  <mergeCells count="1166">
    <mergeCell ref="A81:C81"/>
    <mergeCell ref="D81:F81"/>
    <mergeCell ref="G81:I81"/>
    <mergeCell ref="J81:L81"/>
    <mergeCell ref="M81:O81"/>
    <mergeCell ref="A79:C79"/>
    <mergeCell ref="D79:F79"/>
    <mergeCell ref="G79:I79"/>
    <mergeCell ref="J79:L79"/>
    <mergeCell ref="M79:O79"/>
    <mergeCell ref="A80:C80"/>
    <mergeCell ref="D80:F80"/>
    <mergeCell ref="G80:I80"/>
    <mergeCell ref="J80:L80"/>
    <mergeCell ref="M80:O80"/>
    <mergeCell ref="A77:C77"/>
    <mergeCell ref="D77:F77"/>
    <mergeCell ref="G77:I77"/>
    <mergeCell ref="J77:L77"/>
    <mergeCell ref="M77:O77"/>
    <mergeCell ref="A78:C78"/>
    <mergeCell ref="D78:F78"/>
    <mergeCell ref="G78:I78"/>
    <mergeCell ref="J78:L78"/>
    <mergeCell ref="M78:O78"/>
    <mergeCell ref="A74:C74"/>
    <mergeCell ref="D74:F76"/>
    <mergeCell ref="G74:I76"/>
    <mergeCell ref="J74:L76"/>
    <mergeCell ref="M74:O76"/>
    <mergeCell ref="A75:C75"/>
    <mergeCell ref="A76:C76"/>
    <mergeCell ref="AJ71:AK71"/>
    <mergeCell ref="AL71:AM71"/>
    <mergeCell ref="AN71:AO71"/>
    <mergeCell ref="AP71:AQ71"/>
    <mergeCell ref="AR71:AS71"/>
    <mergeCell ref="AT71:AU71"/>
    <mergeCell ref="X71:Y71"/>
    <mergeCell ref="Z71:AA71"/>
    <mergeCell ref="AB71:AC71"/>
    <mergeCell ref="AD71:AE71"/>
    <mergeCell ref="AF71:AG71"/>
    <mergeCell ref="AH71:AI71"/>
    <mergeCell ref="L71:M71"/>
    <mergeCell ref="N71:O71"/>
    <mergeCell ref="P71:Q71"/>
    <mergeCell ref="R71:S71"/>
    <mergeCell ref="T71:U71"/>
    <mergeCell ref="V71:W71"/>
    <mergeCell ref="AV70:AW70"/>
    <mergeCell ref="AX70:AY70"/>
    <mergeCell ref="A71:C71"/>
    <mergeCell ref="D71:E71"/>
    <mergeCell ref="F71:G71"/>
    <mergeCell ref="H71:I71"/>
    <mergeCell ref="J71:K71"/>
    <mergeCell ref="AD70:AE70"/>
    <mergeCell ref="AF70:AG70"/>
    <mergeCell ref="AH70:AI70"/>
    <mergeCell ref="AJ70:AK70"/>
    <mergeCell ref="AL70:AM70"/>
    <mergeCell ref="AN70:AO70"/>
    <mergeCell ref="R70:S70"/>
    <mergeCell ref="T70:U70"/>
    <mergeCell ref="V70:W70"/>
    <mergeCell ref="X70:Y70"/>
    <mergeCell ref="Z70:AA70"/>
    <mergeCell ref="AB70:AC70"/>
    <mergeCell ref="AV71:AW71"/>
    <mergeCell ref="AX71:AY71"/>
    <mergeCell ref="A70:C70"/>
    <mergeCell ref="D70:E70"/>
    <mergeCell ref="F70:G70"/>
    <mergeCell ref="H70:I70"/>
    <mergeCell ref="J70:K70"/>
    <mergeCell ref="L70:M70"/>
    <mergeCell ref="N70:O70"/>
    <mergeCell ref="P70:Q70"/>
    <mergeCell ref="AJ69:AK69"/>
    <mergeCell ref="AL69:AM69"/>
    <mergeCell ref="AN69:AO69"/>
    <mergeCell ref="AP69:AQ69"/>
    <mergeCell ref="AR69:AS69"/>
    <mergeCell ref="AT69:AU69"/>
    <mergeCell ref="X69:Y69"/>
    <mergeCell ref="Z69:AA69"/>
    <mergeCell ref="AB69:AC69"/>
    <mergeCell ref="AD69:AE69"/>
    <mergeCell ref="AF69:AG69"/>
    <mergeCell ref="AH69:AI69"/>
    <mergeCell ref="L69:M69"/>
    <mergeCell ref="N69:O69"/>
    <mergeCell ref="P69:Q69"/>
    <mergeCell ref="R69:S69"/>
    <mergeCell ref="T69:U69"/>
    <mergeCell ref="V69:W69"/>
    <mergeCell ref="AP70:AQ70"/>
    <mergeCell ref="AR70:AS70"/>
    <mergeCell ref="AT70:AU70"/>
    <mergeCell ref="AV68:AW68"/>
    <mergeCell ref="AX68:AY68"/>
    <mergeCell ref="A69:C69"/>
    <mergeCell ref="D69:E69"/>
    <mergeCell ref="F69:G69"/>
    <mergeCell ref="H69:I69"/>
    <mergeCell ref="J69:K69"/>
    <mergeCell ref="AD68:AE68"/>
    <mergeCell ref="AF68:AG68"/>
    <mergeCell ref="AH68:AI68"/>
    <mergeCell ref="AJ68:AK68"/>
    <mergeCell ref="AL68:AM68"/>
    <mergeCell ref="AN68:AO68"/>
    <mergeCell ref="R68:S68"/>
    <mergeCell ref="T68:U68"/>
    <mergeCell ref="V68:W68"/>
    <mergeCell ref="X68:Y68"/>
    <mergeCell ref="Z68:AA68"/>
    <mergeCell ref="AB68:AC68"/>
    <mergeCell ref="AV69:AW69"/>
    <mergeCell ref="AX69:AY69"/>
    <mergeCell ref="A68:C68"/>
    <mergeCell ref="D68:E68"/>
    <mergeCell ref="F68:G68"/>
    <mergeCell ref="H68:I68"/>
    <mergeCell ref="J68:K68"/>
    <mergeCell ref="L68:M68"/>
    <mergeCell ref="N68:O68"/>
    <mergeCell ref="P68:Q68"/>
    <mergeCell ref="AJ67:AK67"/>
    <mergeCell ref="AL67:AM67"/>
    <mergeCell ref="AN67:AO67"/>
    <mergeCell ref="AP67:AQ67"/>
    <mergeCell ref="AR67:AS67"/>
    <mergeCell ref="AT67:AU67"/>
    <mergeCell ref="X67:Y67"/>
    <mergeCell ref="Z67:AA67"/>
    <mergeCell ref="AB67:AC67"/>
    <mergeCell ref="AD67:AE67"/>
    <mergeCell ref="AF67:AG67"/>
    <mergeCell ref="AH67:AI67"/>
    <mergeCell ref="L67:M67"/>
    <mergeCell ref="N67:O67"/>
    <mergeCell ref="P67:Q67"/>
    <mergeCell ref="R67:S67"/>
    <mergeCell ref="T67:U67"/>
    <mergeCell ref="V67:W67"/>
    <mergeCell ref="AP68:AQ68"/>
    <mergeCell ref="AR68:AS68"/>
    <mergeCell ref="AT68:AU68"/>
    <mergeCell ref="AX66:AY66"/>
    <mergeCell ref="A67:C67"/>
    <mergeCell ref="D67:E67"/>
    <mergeCell ref="F67:G67"/>
    <mergeCell ref="H67:I67"/>
    <mergeCell ref="J67:K67"/>
    <mergeCell ref="AD66:AE66"/>
    <mergeCell ref="AF66:AG66"/>
    <mergeCell ref="AH66:AI66"/>
    <mergeCell ref="AJ66:AK66"/>
    <mergeCell ref="AL66:AM66"/>
    <mergeCell ref="AN66:AO66"/>
    <mergeCell ref="R66:S66"/>
    <mergeCell ref="T66:U66"/>
    <mergeCell ref="V66:W66"/>
    <mergeCell ref="X66:Y66"/>
    <mergeCell ref="Z66:AA66"/>
    <mergeCell ref="AB66:AC66"/>
    <mergeCell ref="AV67:AW67"/>
    <mergeCell ref="AX67:AY67"/>
    <mergeCell ref="AV65:AW65"/>
    <mergeCell ref="AX65:AY65"/>
    <mergeCell ref="A66:C66"/>
    <mergeCell ref="D66:E66"/>
    <mergeCell ref="F66:G66"/>
    <mergeCell ref="H66:I66"/>
    <mergeCell ref="J66:K66"/>
    <mergeCell ref="L66:M66"/>
    <mergeCell ref="N66:O66"/>
    <mergeCell ref="P66:Q66"/>
    <mergeCell ref="AJ65:AK65"/>
    <mergeCell ref="AL65:AM65"/>
    <mergeCell ref="AN65:AO65"/>
    <mergeCell ref="AP65:AQ65"/>
    <mergeCell ref="AR65:AS65"/>
    <mergeCell ref="AT65:AU65"/>
    <mergeCell ref="X65:Y65"/>
    <mergeCell ref="Z65:AA65"/>
    <mergeCell ref="AB65:AC65"/>
    <mergeCell ref="AD65:AE65"/>
    <mergeCell ref="AF65:AG65"/>
    <mergeCell ref="AH65:AI65"/>
    <mergeCell ref="L65:M65"/>
    <mergeCell ref="N65:O65"/>
    <mergeCell ref="P65:Q65"/>
    <mergeCell ref="R65:S65"/>
    <mergeCell ref="T65:U65"/>
    <mergeCell ref="V65:W65"/>
    <mergeCell ref="AP66:AQ66"/>
    <mergeCell ref="AR66:AS66"/>
    <mergeCell ref="AT66:AU66"/>
    <mergeCell ref="AV66:AW66"/>
    <mergeCell ref="A65:C65"/>
    <mergeCell ref="D65:E65"/>
    <mergeCell ref="F65:G65"/>
    <mergeCell ref="H65:I65"/>
    <mergeCell ref="J65:K65"/>
    <mergeCell ref="AD64:AE64"/>
    <mergeCell ref="AF64:AG64"/>
    <mergeCell ref="AH64:AI64"/>
    <mergeCell ref="AJ64:AK64"/>
    <mergeCell ref="AL64:AM64"/>
    <mergeCell ref="AN64:AO64"/>
    <mergeCell ref="P64:Q64"/>
    <mergeCell ref="R64:S64"/>
    <mergeCell ref="V64:W64"/>
    <mergeCell ref="X64:Y64"/>
    <mergeCell ref="Z64:AA64"/>
    <mergeCell ref="AB64:AC64"/>
    <mergeCell ref="AX63:AY63"/>
    <mergeCell ref="D64:E64"/>
    <mergeCell ref="F64:G64"/>
    <mergeCell ref="H64:I64"/>
    <mergeCell ref="J64:K64"/>
    <mergeCell ref="L64:M64"/>
    <mergeCell ref="N64:O64"/>
    <mergeCell ref="AF63:AG63"/>
    <mergeCell ref="AH63:AI63"/>
    <mergeCell ref="AJ63:AK63"/>
    <mergeCell ref="AL63:AM63"/>
    <mergeCell ref="AN63:AO63"/>
    <mergeCell ref="AP63:AQ63"/>
    <mergeCell ref="T63:U63"/>
    <mergeCell ref="V63:W63"/>
    <mergeCell ref="X63:Y63"/>
    <mergeCell ref="Z63:AA63"/>
    <mergeCell ref="AB63:AC63"/>
    <mergeCell ref="AD63:AE63"/>
    <mergeCell ref="AP64:AQ64"/>
    <mergeCell ref="AR64:AS64"/>
    <mergeCell ref="AT64:AU64"/>
    <mergeCell ref="AV64:AW64"/>
    <mergeCell ref="AX64:AY64"/>
    <mergeCell ref="A63:C63"/>
    <mergeCell ref="D63:E63"/>
    <mergeCell ref="F63:G63"/>
    <mergeCell ref="H63:I63"/>
    <mergeCell ref="J63:K63"/>
    <mergeCell ref="L63:M63"/>
    <mergeCell ref="N63:O63"/>
    <mergeCell ref="P63:Q63"/>
    <mergeCell ref="R63:S63"/>
    <mergeCell ref="AL62:AM62"/>
    <mergeCell ref="AN62:AO62"/>
    <mergeCell ref="AP62:AQ62"/>
    <mergeCell ref="AR62:AS62"/>
    <mergeCell ref="AT62:AU62"/>
    <mergeCell ref="AV62:AW62"/>
    <mergeCell ref="Z62:AA62"/>
    <mergeCell ref="AB62:AC62"/>
    <mergeCell ref="AD62:AE62"/>
    <mergeCell ref="AF62:AG62"/>
    <mergeCell ref="AH62:AI62"/>
    <mergeCell ref="AJ62:AK62"/>
    <mergeCell ref="N62:O62"/>
    <mergeCell ref="P62:Q62"/>
    <mergeCell ref="R62:S62"/>
    <mergeCell ref="T62:U62"/>
    <mergeCell ref="V62:W62"/>
    <mergeCell ref="X62:Y62"/>
    <mergeCell ref="AR63:AS63"/>
    <mergeCell ref="AT63:AU63"/>
    <mergeCell ref="AV63:AW63"/>
    <mergeCell ref="A61:C61"/>
    <mergeCell ref="F61:Q61"/>
    <mergeCell ref="V61:AA61"/>
    <mergeCell ref="AF61:AW61"/>
    <mergeCell ref="A62:C62"/>
    <mergeCell ref="D62:E62"/>
    <mergeCell ref="F62:G62"/>
    <mergeCell ref="H62:I62"/>
    <mergeCell ref="J62:K62"/>
    <mergeCell ref="L62:M62"/>
    <mergeCell ref="AH58:AJ58"/>
    <mergeCell ref="AK58:AM58"/>
    <mergeCell ref="AN58:AP58"/>
    <mergeCell ref="AQ58:AS58"/>
    <mergeCell ref="AT58:AV58"/>
    <mergeCell ref="AW58:AY58"/>
    <mergeCell ref="P58:R58"/>
    <mergeCell ref="S58:U58"/>
    <mergeCell ref="V58:X58"/>
    <mergeCell ref="Y58:AA58"/>
    <mergeCell ref="AB58:AD58"/>
    <mergeCell ref="AE58:AG58"/>
    <mergeCell ref="AX62:AY62"/>
    <mergeCell ref="A58:C58"/>
    <mergeCell ref="D58:F58"/>
    <mergeCell ref="G58:I58"/>
    <mergeCell ref="J58:L58"/>
    <mergeCell ref="M58:O58"/>
    <mergeCell ref="S57:U57"/>
    <mergeCell ref="V57:X57"/>
    <mergeCell ref="Y57:AA57"/>
    <mergeCell ref="AB57:AD57"/>
    <mergeCell ref="AE57:AG57"/>
    <mergeCell ref="AH57:AJ57"/>
    <mergeCell ref="A57:C57"/>
    <mergeCell ref="D57:F57"/>
    <mergeCell ref="G57:I57"/>
    <mergeCell ref="J57:L57"/>
    <mergeCell ref="M57:O57"/>
    <mergeCell ref="P57:R57"/>
    <mergeCell ref="AK56:AM56"/>
    <mergeCell ref="AN56:AP56"/>
    <mergeCell ref="AQ56:AS56"/>
    <mergeCell ref="AT56:AV56"/>
    <mergeCell ref="AW56:AY56"/>
    <mergeCell ref="P56:R56"/>
    <mergeCell ref="S56:U56"/>
    <mergeCell ref="V56:X56"/>
    <mergeCell ref="Y56:AA56"/>
    <mergeCell ref="AB56:AD56"/>
    <mergeCell ref="AE56:AG56"/>
    <mergeCell ref="AK55:AM55"/>
    <mergeCell ref="AN55:AP55"/>
    <mergeCell ref="AQ55:AS55"/>
    <mergeCell ref="AT55:AV55"/>
    <mergeCell ref="AW55:AY55"/>
    <mergeCell ref="AK57:AM57"/>
    <mergeCell ref="AN57:AP57"/>
    <mergeCell ref="AQ57:AS57"/>
    <mergeCell ref="AT57:AV57"/>
    <mergeCell ref="AW57:AY57"/>
    <mergeCell ref="A56:C56"/>
    <mergeCell ref="D56:F56"/>
    <mergeCell ref="G56:I56"/>
    <mergeCell ref="J56:L56"/>
    <mergeCell ref="M56:O56"/>
    <mergeCell ref="S55:U55"/>
    <mergeCell ref="V55:X55"/>
    <mergeCell ref="Y55:AA55"/>
    <mergeCell ref="AB55:AD55"/>
    <mergeCell ref="AE55:AG55"/>
    <mergeCell ref="AH55:AJ55"/>
    <mergeCell ref="A55:C55"/>
    <mergeCell ref="D55:F55"/>
    <mergeCell ref="G55:I55"/>
    <mergeCell ref="J55:L55"/>
    <mergeCell ref="M55:O55"/>
    <mergeCell ref="P55:R55"/>
    <mergeCell ref="AH56:AJ56"/>
    <mergeCell ref="P53:R53"/>
    <mergeCell ref="AH54:AJ54"/>
    <mergeCell ref="AK54:AM54"/>
    <mergeCell ref="AN54:AP54"/>
    <mergeCell ref="AQ54:AS54"/>
    <mergeCell ref="AT54:AV54"/>
    <mergeCell ref="AW54:AY54"/>
    <mergeCell ref="P54:R54"/>
    <mergeCell ref="S54:U54"/>
    <mergeCell ref="V54:X54"/>
    <mergeCell ref="Y54:AA54"/>
    <mergeCell ref="AB54:AD54"/>
    <mergeCell ref="AE54:AG54"/>
    <mergeCell ref="AK53:AM53"/>
    <mergeCell ref="AN53:AP53"/>
    <mergeCell ref="AQ53:AS53"/>
    <mergeCell ref="AT53:AV53"/>
    <mergeCell ref="AW53:AY53"/>
    <mergeCell ref="AK52:AM52"/>
    <mergeCell ref="AN52:AP52"/>
    <mergeCell ref="AQ52:AS52"/>
    <mergeCell ref="AT52:AV52"/>
    <mergeCell ref="AW52:AY52"/>
    <mergeCell ref="P52:R52"/>
    <mergeCell ref="S52:U52"/>
    <mergeCell ref="V52:X52"/>
    <mergeCell ref="Y52:AA52"/>
    <mergeCell ref="AB52:AD52"/>
    <mergeCell ref="AE52:AG52"/>
    <mergeCell ref="AK51:AM51"/>
    <mergeCell ref="AN51:AP51"/>
    <mergeCell ref="AQ51:AS51"/>
    <mergeCell ref="AT51:AV51"/>
    <mergeCell ref="AW51:AY51"/>
    <mergeCell ref="A54:C54"/>
    <mergeCell ref="D54:F54"/>
    <mergeCell ref="G54:I54"/>
    <mergeCell ref="J54:L54"/>
    <mergeCell ref="M54:O54"/>
    <mergeCell ref="S53:U53"/>
    <mergeCell ref="V53:X53"/>
    <mergeCell ref="Y53:AA53"/>
    <mergeCell ref="AB53:AD53"/>
    <mergeCell ref="AE53:AG53"/>
    <mergeCell ref="AH53:AJ53"/>
    <mergeCell ref="A53:C53"/>
    <mergeCell ref="D53:F53"/>
    <mergeCell ref="G53:I53"/>
    <mergeCell ref="J53:L53"/>
    <mergeCell ref="M53:O53"/>
    <mergeCell ref="A52:C52"/>
    <mergeCell ref="D52:F52"/>
    <mergeCell ref="G52:I52"/>
    <mergeCell ref="J52:L52"/>
    <mergeCell ref="M52:O52"/>
    <mergeCell ref="S51:U51"/>
    <mergeCell ref="V51:X51"/>
    <mergeCell ref="Y51:AA51"/>
    <mergeCell ref="AB51:AD51"/>
    <mergeCell ref="AE51:AG51"/>
    <mergeCell ref="AH51:AJ51"/>
    <mergeCell ref="A51:C51"/>
    <mergeCell ref="D51:F51"/>
    <mergeCell ref="G51:I51"/>
    <mergeCell ref="J51:L51"/>
    <mergeCell ref="M51:O51"/>
    <mergeCell ref="P51:R51"/>
    <mergeCell ref="AH52:AJ52"/>
    <mergeCell ref="P49:R49"/>
    <mergeCell ref="AH50:AJ50"/>
    <mergeCell ref="AK50:AM50"/>
    <mergeCell ref="AN50:AP50"/>
    <mergeCell ref="AQ50:AS50"/>
    <mergeCell ref="AT50:AV50"/>
    <mergeCell ref="AW50:AY50"/>
    <mergeCell ref="P50:R50"/>
    <mergeCell ref="S50:U50"/>
    <mergeCell ref="V50:X50"/>
    <mergeCell ref="Y50:AA50"/>
    <mergeCell ref="AB50:AD50"/>
    <mergeCell ref="AE50:AG50"/>
    <mergeCell ref="AK49:AM49"/>
    <mergeCell ref="AN49:AP49"/>
    <mergeCell ref="AQ49:AS49"/>
    <mergeCell ref="AT49:AV49"/>
    <mergeCell ref="AW49:AY49"/>
    <mergeCell ref="AK48:AM48"/>
    <mergeCell ref="AN48:AP48"/>
    <mergeCell ref="AQ48:AS48"/>
    <mergeCell ref="AT48:AV48"/>
    <mergeCell ref="AW48:AY48"/>
    <mergeCell ref="P48:R48"/>
    <mergeCell ref="S48:U48"/>
    <mergeCell ref="V48:X48"/>
    <mergeCell ref="Y48:AA48"/>
    <mergeCell ref="AB48:AD48"/>
    <mergeCell ref="AE48:AG48"/>
    <mergeCell ref="AK47:AM47"/>
    <mergeCell ref="AN47:AP47"/>
    <mergeCell ref="AQ47:AS47"/>
    <mergeCell ref="AT47:AV47"/>
    <mergeCell ref="AW47:AY47"/>
    <mergeCell ref="A50:C50"/>
    <mergeCell ref="D50:F50"/>
    <mergeCell ref="G50:I50"/>
    <mergeCell ref="J50:L50"/>
    <mergeCell ref="M50:O50"/>
    <mergeCell ref="S49:U49"/>
    <mergeCell ref="V49:X49"/>
    <mergeCell ref="Y49:AA49"/>
    <mergeCell ref="AB49:AD49"/>
    <mergeCell ref="AE49:AG49"/>
    <mergeCell ref="AH49:AJ49"/>
    <mergeCell ref="A49:C49"/>
    <mergeCell ref="D49:F49"/>
    <mergeCell ref="G49:I49"/>
    <mergeCell ref="J49:L49"/>
    <mergeCell ref="M49:O49"/>
    <mergeCell ref="A48:C48"/>
    <mergeCell ref="D48:F48"/>
    <mergeCell ref="G48:I48"/>
    <mergeCell ref="J48:L48"/>
    <mergeCell ref="M48:O48"/>
    <mergeCell ref="S47:U47"/>
    <mergeCell ref="V47:X47"/>
    <mergeCell ref="Y47:AA47"/>
    <mergeCell ref="AB47:AD47"/>
    <mergeCell ref="AE47:AG47"/>
    <mergeCell ref="AH47:AJ47"/>
    <mergeCell ref="A47:C47"/>
    <mergeCell ref="D47:F47"/>
    <mergeCell ref="G47:I47"/>
    <mergeCell ref="J47:L47"/>
    <mergeCell ref="M47:O47"/>
    <mergeCell ref="P47:R47"/>
    <mergeCell ref="AH48:AJ48"/>
    <mergeCell ref="P45:R45"/>
    <mergeCell ref="AH46:AJ46"/>
    <mergeCell ref="AK46:AM46"/>
    <mergeCell ref="AN46:AP46"/>
    <mergeCell ref="AQ46:AS46"/>
    <mergeCell ref="AT46:AV46"/>
    <mergeCell ref="AW46:AY46"/>
    <mergeCell ref="P46:R46"/>
    <mergeCell ref="S46:U46"/>
    <mergeCell ref="V46:X46"/>
    <mergeCell ref="Y46:AA46"/>
    <mergeCell ref="AB46:AD46"/>
    <mergeCell ref="AE46:AG46"/>
    <mergeCell ref="AK45:AM45"/>
    <mergeCell ref="AN45:AP45"/>
    <mergeCell ref="AQ45:AS45"/>
    <mergeCell ref="AT45:AV45"/>
    <mergeCell ref="AW45:AY45"/>
    <mergeCell ref="AK44:AM44"/>
    <mergeCell ref="AN44:AP44"/>
    <mergeCell ref="AQ44:AS44"/>
    <mergeCell ref="AT44:AV44"/>
    <mergeCell ref="AW44:AY44"/>
    <mergeCell ref="P44:R44"/>
    <mergeCell ref="S44:U44"/>
    <mergeCell ref="V44:X44"/>
    <mergeCell ref="Y44:AA44"/>
    <mergeCell ref="AB44:AD44"/>
    <mergeCell ref="AE44:AG44"/>
    <mergeCell ref="AK43:AM43"/>
    <mergeCell ref="AN43:AP43"/>
    <mergeCell ref="AQ43:AS43"/>
    <mergeCell ref="AT43:AV43"/>
    <mergeCell ref="AW43:AY43"/>
    <mergeCell ref="A46:C46"/>
    <mergeCell ref="D46:F46"/>
    <mergeCell ref="G46:I46"/>
    <mergeCell ref="J46:L46"/>
    <mergeCell ref="M46:O46"/>
    <mergeCell ref="S45:U45"/>
    <mergeCell ref="V45:X45"/>
    <mergeCell ref="Y45:AA45"/>
    <mergeCell ref="AB45:AD45"/>
    <mergeCell ref="AE45:AG45"/>
    <mergeCell ref="AH45:AJ45"/>
    <mergeCell ref="A45:C45"/>
    <mergeCell ref="D45:F45"/>
    <mergeCell ref="G45:I45"/>
    <mergeCell ref="J45:L45"/>
    <mergeCell ref="M45:O45"/>
    <mergeCell ref="A44:C44"/>
    <mergeCell ref="D44:F44"/>
    <mergeCell ref="G44:I44"/>
    <mergeCell ref="J44:L44"/>
    <mergeCell ref="M44:O44"/>
    <mergeCell ref="S43:U43"/>
    <mergeCell ref="V43:X43"/>
    <mergeCell ref="Y43:AA43"/>
    <mergeCell ref="AB43:AD43"/>
    <mergeCell ref="AE43:AG43"/>
    <mergeCell ref="AH43:AJ43"/>
    <mergeCell ref="A43:C43"/>
    <mergeCell ref="D43:F43"/>
    <mergeCell ref="G43:I43"/>
    <mergeCell ref="J43:L43"/>
    <mergeCell ref="M43:O43"/>
    <mergeCell ref="P43:R43"/>
    <mergeCell ref="AH44:AJ44"/>
    <mergeCell ref="AH42:AJ42"/>
    <mergeCell ref="AK42:AM42"/>
    <mergeCell ref="AN42:AP42"/>
    <mergeCell ref="AQ42:AS42"/>
    <mergeCell ref="AT42:AV42"/>
    <mergeCell ref="AW42:AY42"/>
    <mergeCell ref="P42:R42"/>
    <mergeCell ref="S42:U42"/>
    <mergeCell ref="V42:X42"/>
    <mergeCell ref="Y42:AA42"/>
    <mergeCell ref="AB42:AD42"/>
    <mergeCell ref="AE42:AG42"/>
    <mergeCell ref="A40:C40"/>
    <mergeCell ref="L40:AQ40"/>
    <mergeCell ref="A41:C41"/>
    <mergeCell ref="G41:X41"/>
    <mergeCell ref="AE41:AV41"/>
    <mergeCell ref="A42:C42"/>
    <mergeCell ref="D42:F42"/>
    <mergeCell ref="G42:I42"/>
    <mergeCell ref="J42:L42"/>
    <mergeCell ref="M42:O42"/>
    <mergeCell ref="P38:R38"/>
    <mergeCell ref="AH39:AJ39"/>
    <mergeCell ref="AK39:AM39"/>
    <mergeCell ref="AN39:AP39"/>
    <mergeCell ref="AQ39:AS39"/>
    <mergeCell ref="AT39:AV39"/>
    <mergeCell ref="AW39:AY39"/>
    <mergeCell ref="P39:R39"/>
    <mergeCell ref="S39:U39"/>
    <mergeCell ref="V39:X39"/>
    <mergeCell ref="Y39:AA39"/>
    <mergeCell ref="AB39:AD39"/>
    <mergeCell ref="AE39:AG39"/>
    <mergeCell ref="AK38:AM38"/>
    <mergeCell ref="AN38:AP38"/>
    <mergeCell ref="AQ38:AS38"/>
    <mergeCell ref="AT38:AV38"/>
    <mergeCell ref="AW38:AY38"/>
    <mergeCell ref="AK37:AM37"/>
    <mergeCell ref="AN37:AP37"/>
    <mergeCell ref="AQ37:AS37"/>
    <mergeCell ref="AT37:AV37"/>
    <mergeCell ref="AW37:AY37"/>
    <mergeCell ref="P37:R37"/>
    <mergeCell ref="S37:U37"/>
    <mergeCell ref="V37:X37"/>
    <mergeCell ref="Y37:AA37"/>
    <mergeCell ref="AB37:AD37"/>
    <mergeCell ref="AE37:AG37"/>
    <mergeCell ref="AK36:AM36"/>
    <mergeCell ref="AN36:AP36"/>
    <mergeCell ref="AQ36:AS36"/>
    <mergeCell ref="AT36:AV36"/>
    <mergeCell ref="AW36:AY36"/>
    <mergeCell ref="A39:C39"/>
    <mergeCell ref="D39:F39"/>
    <mergeCell ref="G39:I39"/>
    <mergeCell ref="J39:L39"/>
    <mergeCell ref="M39:O39"/>
    <mergeCell ref="S38:U38"/>
    <mergeCell ref="V38:X38"/>
    <mergeCell ref="Y38:AA38"/>
    <mergeCell ref="AB38:AD38"/>
    <mergeCell ref="AE38:AG38"/>
    <mergeCell ref="AH38:AJ38"/>
    <mergeCell ref="A38:C38"/>
    <mergeCell ref="D38:F38"/>
    <mergeCell ref="G38:I38"/>
    <mergeCell ref="J38:L38"/>
    <mergeCell ref="M38:O38"/>
    <mergeCell ref="A37:C37"/>
    <mergeCell ref="D37:F37"/>
    <mergeCell ref="G37:I37"/>
    <mergeCell ref="J37:L37"/>
    <mergeCell ref="M37:O37"/>
    <mergeCell ref="S36:U36"/>
    <mergeCell ref="V36:X36"/>
    <mergeCell ref="Y36:AA36"/>
    <mergeCell ref="AB36:AD36"/>
    <mergeCell ref="AE36:AG36"/>
    <mergeCell ref="AH36:AJ36"/>
    <mergeCell ref="A36:C36"/>
    <mergeCell ref="D36:F36"/>
    <mergeCell ref="G36:I36"/>
    <mergeCell ref="J36:L36"/>
    <mergeCell ref="M36:O36"/>
    <mergeCell ref="P36:R36"/>
    <mergeCell ref="AH37:AJ37"/>
    <mergeCell ref="P34:R34"/>
    <mergeCell ref="AH35:AJ35"/>
    <mergeCell ref="AK35:AM35"/>
    <mergeCell ref="AN35:AP35"/>
    <mergeCell ref="AQ35:AS35"/>
    <mergeCell ref="AT35:AV35"/>
    <mergeCell ref="AW35:AY35"/>
    <mergeCell ref="P35:R35"/>
    <mergeCell ref="S35:U35"/>
    <mergeCell ref="V35:X35"/>
    <mergeCell ref="Y35:AA35"/>
    <mergeCell ref="AB35:AD35"/>
    <mergeCell ref="AE35:AG35"/>
    <mergeCell ref="AK34:AM34"/>
    <mergeCell ref="AN34:AP34"/>
    <mergeCell ref="AQ34:AS34"/>
    <mergeCell ref="AT34:AV34"/>
    <mergeCell ref="AW34:AY34"/>
    <mergeCell ref="AK33:AM33"/>
    <mergeCell ref="AN33:AP33"/>
    <mergeCell ref="AQ33:AS33"/>
    <mergeCell ref="AT33:AV33"/>
    <mergeCell ref="AW33:AY33"/>
    <mergeCell ref="P33:R33"/>
    <mergeCell ref="S33:U33"/>
    <mergeCell ref="V33:X33"/>
    <mergeCell ref="Y33:AA33"/>
    <mergeCell ref="AB33:AD33"/>
    <mergeCell ref="AE33:AG33"/>
    <mergeCell ref="AK32:AM32"/>
    <mergeCell ref="AN32:AP32"/>
    <mergeCell ref="AQ32:AS32"/>
    <mergeCell ref="AT32:AV32"/>
    <mergeCell ref="AW32:AY32"/>
    <mergeCell ref="A35:C35"/>
    <mergeCell ref="D35:F35"/>
    <mergeCell ref="G35:I35"/>
    <mergeCell ref="J35:L35"/>
    <mergeCell ref="M35:O35"/>
    <mergeCell ref="S34:U34"/>
    <mergeCell ref="V34:X34"/>
    <mergeCell ref="Y34:AA34"/>
    <mergeCell ref="AB34:AD34"/>
    <mergeCell ref="AE34:AG34"/>
    <mergeCell ref="AH34:AJ34"/>
    <mergeCell ref="A34:C34"/>
    <mergeCell ref="D34:F34"/>
    <mergeCell ref="G34:I34"/>
    <mergeCell ref="J34:L34"/>
    <mergeCell ref="M34:O34"/>
    <mergeCell ref="A33:C33"/>
    <mergeCell ref="D33:F33"/>
    <mergeCell ref="G33:I33"/>
    <mergeCell ref="J33:L33"/>
    <mergeCell ref="M33:O33"/>
    <mergeCell ref="S32:U32"/>
    <mergeCell ref="V32:X32"/>
    <mergeCell ref="Y32:AA32"/>
    <mergeCell ref="AB32:AD32"/>
    <mergeCell ref="AE32:AG32"/>
    <mergeCell ref="AH32:AJ32"/>
    <mergeCell ref="A32:C32"/>
    <mergeCell ref="D32:F32"/>
    <mergeCell ref="G32:I32"/>
    <mergeCell ref="J32:L32"/>
    <mergeCell ref="M32:O32"/>
    <mergeCell ref="P32:R32"/>
    <mergeCell ref="AH33:AJ33"/>
    <mergeCell ref="P30:R30"/>
    <mergeCell ref="AH31:AJ31"/>
    <mergeCell ref="AK31:AM31"/>
    <mergeCell ref="AN31:AP31"/>
    <mergeCell ref="AQ31:AS31"/>
    <mergeCell ref="AT31:AV31"/>
    <mergeCell ref="AW31:AY31"/>
    <mergeCell ref="P31:R31"/>
    <mergeCell ref="S31:U31"/>
    <mergeCell ref="V31:X31"/>
    <mergeCell ref="Y31:AA31"/>
    <mergeCell ref="AB31:AD31"/>
    <mergeCell ref="AE31:AG31"/>
    <mergeCell ref="AK30:AM30"/>
    <mergeCell ref="AN30:AP30"/>
    <mergeCell ref="AQ30:AS30"/>
    <mergeCell ref="AT30:AV30"/>
    <mergeCell ref="AW30:AY30"/>
    <mergeCell ref="AK29:AM29"/>
    <mergeCell ref="AN29:AP29"/>
    <mergeCell ref="AQ29:AS29"/>
    <mergeCell ref="AT29:AV29"/>
    <mergeCell ref="AW29:AY29"/>
    <mergeCell ref="P29:R29"/>
    <mergeCell ref="S29:U29"/>
    <mergeCell ref="V29:X29"/>
    <mergeCell ref="Y29:AA29"/>
    <mergeCell ref="AB29:AD29"/>
    <mergeCell ref="AE29:AG29"/>
    <mergeCell ref="AK28:AM28"/>
    <mergeCell ref="AN28:AP28"/>
    <mergeCell ref="AQ28:AS28"/>
    <mergeCell ref="AT28:AV28"/>
    <mergeCell ref="AW28:AY28"/>
    <mergeCell ref="A31:C31"/>
    <mergeCell ref="D31:F31"/>
    <mergeCell ref="G31:I31"/>
    <mergeCell ref="J31:L31"/>
    <mergeCell ref="M31:O31"/>
    <mergeCell ref="S30:U30"/>
    <mergeCell ref="V30:X30"/>
    <mergeCell ref="Y30:AA30"/>
    <mergeCell ref="AB30:AD30"/>
    <mergeCell ref="AE30:AG30"/>
    <mergeCell ref="AH30:AJ30"/>
    <mergeCell ref="A30:C30"/>
    <mergeCell ref="D30:F30"/>
    <mergeCell ref="G30:I30"/>
    <mergeCell ref="J30:L30"/>
    <mergeCell ref="M30:O30"/>
    <mergeCell ref="A29:C29"/>
    <mergeCell ref="D29:F29"/>
    <mergeCell ref="G29:I29"/>
    <mergeCell ref="J29:L29"/>
    <mergeCell ref="M29:O29"/>
    <mergeCell ref="S28:U28"/>
    <mergeCell ref="V28:X28"/>
    <mergeCell ref="Y28:AA28"/>
    <mergeCell ref="AB28:AD28"/>
    <mergeCell ref="AE28:AG28"/>
    <mergeCell ref="AH28:AJ28"/>
    <mergeCell ref="A28:C28"/>
    <mergeCell ref="D28:F28"/>
    <mergeCell ref="G28:I28"/>
    <mergeCell ref="J28:L28"/>
    <mergeCell ref="M28:O28"/>
    <mergeCell ref="P28:R28"/>
    <mergeCell ref="AH29:AJ29"/>
    <mergeCell ref="P26:R26"/>
    <mergeCell ref="AH27:AJ27"/>
    <mergeCell ref="AK27:AM27"/>
    <mergeCell ref="AN27:AP27"/>
    <mergeCell ref="AQ27:AS27"/>
    <mergeCell ref="AT27:AV27"/>
    <mergeCell ref="AW27:AY27"/>
    <mergeCell ref="P27:R27"/>
    <mergeCell ref="S27:U27"/>
    <mergeCell ref="V27:X27"/>
    <mergeCell ref="Y27:AA27"/>
    <mergeCell ref="AB27:AD27"/>
    <mergeCell ref="AE27:AG27"/>
    <mergeCell ref="AK26:AM26"/>
    <mergeCell ref="AN26:AP26"/>
    <mergeCell ref="AQ26:AS26"/>
    <mergeCell ref="AT26:AV26"/>
    <mergeCell ref="AW26:AY26"/>
    <mergeCell ref="AK25:AM25"/>
    <mergeCell ref="AN25:AP25"/>
    <mergeCell ref="AQ25:AS25"/>
    <mergeCell ref="AT25:AV25"/>
    <mergeCell ref="AW25:AY25"/>
    <mergeCell ref="P25:R25"/>
    <mergeCell ref="S25:U25"/>
    <mergeCell ref="V25:X25"/>
    <mergeCell ref="Y25:AA25"/>
    <mergeCell ref="AB25:AD25"/>
    <mergeCell ref="AE25:AG25"/>
    <mergeCell ref="AK24:AM24"/>
    <mergeCell ref="AN24:AP24"/>
    <mergeCell ref="AQ24:AS24"/>
    <mergeCell ref="AT24:AV24"/>
    <mergeCell ref="AW24:AY24"/>
    <mergeCell ref="A27:C27"/>
    <mergeCell ref="D27:F27"/>
    <mergeCell ref="G27:I27"/>
    <mergeCell ref="J27:L27"/>
    <mergeCell ref="M27:O27"/>
    <mergeCell ref="S26:U26"/>
    <mergeCell ref="V26:X26"/>
    <mergeCell ref="Y26:AA26"/>
    <mergeCell ref="AB26:AD26"/>
    <mergeCell ref="AE26:AG26"/>
    <mergeCell ref="AH26:AJ26"/>
    <mergeCell ref="A26:C26"/>
    <mergeCell ref="D26:F26"/>
    <mergeCell ref="G26:I26"/>
    <mergeCell ref="J26:L26"/>
    <mergeCell ref="M26:O26"/>
    <mergeCell ref="A25:C25"/>
    <mergeCell ref="D25:F25"/>
    <mergeCell ref="G25:I25"/>
    <mergeCell ref="J25:L25"/>
    <mergeCell ref="M25:O25"/>
    <mergeCell ref="S24:U24"/>
    <mergeCell ref="V24:X24"/>
    <mergeCell ref="Y24:AA24"/>
    <mergeCell ref="AB24:AD24"/>
    <mergeCell ref="AE24:AG24"/>
    <mergeCell ref="AH24:AJ24"/>
    <mergeCell ref="A24:C24"/>
    <mergeCell ref="D24:F24"/>
    <mergeCell ref="G24:I24"/>
    <mergeCell ref="J24:L24"/>
    <mergeCell ref="M24:O24"/>
    <mergeCell ref="P24:R24"/>
    <mergeCell ref="AH25:AJ25"/>
    <mergeCell ref="AH23:AJ23"/>
    <mergeCell ref="AK23:AM23"/>
    <mergeCell ref="AN23:AP23"/>
    <mergeCell ref="AQ23:AS23"/>
    <mergeCell ref="AT23:AV23"/>
    <mergeCell ref="AW23:AY23"/>
    <mergeCell ref="P23:R23"/>
    <mergeCell ref="S23:U23"/>
    <mergeCell ref="V23:X23"/>
    <mergeCell ref="Y23:AA23"/>
    <mergeCell ref="AB23:AD23"/>
    <mergeCell ref="AE23:AG23"/>
    <mergeCell ref="A21:C21"/>
    <mergeCell ref="L21:AQ21"/>
    <mergeCell ref="A22:C22"/>
    <mergeCell ref="G22:X22"/>
    <mergeCell ref="AE22:AV22"/>
    <mergeCell ref="A23:C23"/>
    <mergeCell ref="D23:F23"/>
    <mergeCell ref="G23:I23"/>
    <mergeCell ref="J23:L23"/>
    <mergeCell ref="M23:O23"/>
    <mergeCell ref="P19:R19"/>
    <mergeCell ref="AH20:AJ20"/>
    <mergeCell ref="AK20:AM20"/>
    <mergeCell ref="AN20:AP20"/>
    <mergeCell ref="AQ20:AS20"/>
    <mergeCell ref="AT20:AV20"/>
    <mergeCell ref="AW20:AY20"/>
    <mergeCell ref="P20:R20"/>
    <mergeCell ref="S20:U20"/>
    <mergeCell ref="V20:X20"/>
    <mergeCell ref="Y20:AA20"/>
    <mergeCell ref="AB20:AD20"/>
    <mergeCell ref="AE20:AG20"/>
    <mergeCell ref="AK19:AM19"/>
    <mergeCell ref="AN19:AP19"/>
    <mergeCell ref="AQ19:AS19"/>
    <mergeCell ref="AT19:AV19"/>
    <mergeCell ref="AW19:AY19"/>
    <mergeCell ref="AK18:AM18"/>
    <mergeCell ref="AN18:AP18"/>
    <mergeCell ref="AQ18:AS18"/>
    <mergeCell ref="AT18:AV18"/>
    <mergeCell ref="AW18:AY18"/>
    <mergeCell ref="P18:R18"/>
    <mergeCell ref="S18:U18"/>
    <mergeCell ref="V18:X18"/>
    <mergeCell ref="Y18:AA18"/>
    <mergeCell ref="AB18:AD18"/>
    <mergeCell ref="AE18:AG18"/>
    <mergeCell ref="AK17:AM17"/>
    <mergeCell ref="AN17:AP17"/>
    <mergeCell ref="AQ17:AS17"/>
    <mergeCell ref="AT17:AV17"/>
    <mergeCell ref="AW17:AY17"/>
    <mergeCell ref="A20:C20"/>
    <mergeCell ref="D20:F20"/>
    <mergeCell ref="G20:I20"/>
    <mergeCell ref="J20:L20"/>
    <mergeCell ref="M20:O20"/>
    <mergeCell ref="S19:U19"/>
    <mergeCell ref="V19:X19"/>
    <mergeCell ref="Y19:AA19"/>
    <mergeCell ref="AB19:AD19"/>
    <mergeCell ref="AE19:AG19"/>
    <mergeCell ref="AH19:AJ19"/>
    <mergeCell ref="A19:C19"/>
    <mergeCell ref="D19:F19"/>
    <mergeCell ref="G19:I19"/>
    <mergeCell ref="J19:L19"/>
    <mergeCell ref="M19:O19"/>
    <mergeCell ref="A18:C18"/>
    <mergeCell ref="D18:F18"/>
    <mergeCell ref="G18:I18"/>
    <mergeCell ref="J18:L18"/>
    <mergeCell ref="M18:O18"/>
    <mergeCell ref="S17:U17"/>
    <mergeCell ref="V17:X17"/>
    <mergeCell ref="Y17:AA17"/>
    <mergeCell ref="AB17:AD17"/>
    <mergeCell ref="AE17:AG17"/>
    <mergeCell ref="AH17:AJ17"/>
    <mergeCell ref="A17:C17"/>
    <mergeCell ref="D17:F17"/>
    <mergeCell ref="G17:I17"/>
    <mergeCell ref="J17:L17"/>
    <mergeCell ref="M17:O17"/>
    <mergeCell ref="P17:R17"/>
    <mergeCell ref="AH18:AJ18"/>
    <mergeCell ref="P15:R15"/>
    <mergeCell ref="AH16:AJ16"/>
    <mergeCell ref="AK16:AM16"/>
    <mergeCell ref="AN16:AP16"/>
    <mergeCell ref="AQ16:AS16"/>
    <mergeCell ref="AT16:AV16"/>
    <mergeCell ref="AW16:AY16"/>
    <mergeCell ref="P16:R16"/>
    <mergeCell ref="S16:U16"/>
    <mergeCell ref="V16:X16"/>
    <mergeCell ref="Y16:AA16"/>
    <mergeCell ref="AB16:AD16"/>
    <mergeCell ref="AE16:AG16"/>
    <mergeCell ref="AK15:AM15"/>
    <mergeCell ref="AN15:AP15"/>
    <mergeCell ref="AQ15:AS15"/>
    <mergeCell ref="AT15:AV15"/>
    <mergeCell ref="AW15:AY15"/>
    <mergeCell ref="AK14:AM14"/>
    <mergeCell ref="AN14:AP14"/>
    <mergeCell ref="AQ14:AS14"/>
    <mergeCell ref="AT14:AV14"/>
    <mergeCell ref="AW14:AY14"/>
    <mergeCell ref="P14:R14"/>
    <mergeCell ref="S14:U14"/>
    <mergeCell ref="V14:X14"/>
    <mergeCell ref="Y14:AA14"/>
    <mergeCell ref="AB14:AD14"/>
    <mergeCell ref="AE14:AG14"/>
    <mergeCell ref="AK13:AM13"/>
    <mergeCell ref="AN13:AP13"/>
    <mergeCell ref="AQ13:AS13"/>
    <mergeCell ref="AT13:AV13"/>
    <mergeCell ref="AW13:AY13"/>
    <mergeCell ref="A16:C16"/>
    <mergeCell ref="D16:F16"/>
    <mergeCell ref="G16:I16"/>
    <mergeCell ref="J16:L16"/>
    <mergeCell ref="M16:O16"/>
    <mergeCell ref="S15:U15"/>
    <mergeCell ref="V15:X15"/>
    <mergeCell ref="Y15:AA15"/>
    <mergeCell ref="AB15:AD15"/>
    <mergeCell ref="AE15:AG15"/>
    <mergeCell ref="AH15:AJ15"/>
    <mergeCell ref="A15:C15"/>
    <mergeCell ref="D15:F15"/>
    <mergeCell ref="G15:I15"/>
    <mergeCell ref="J15:L15"/>
    <mergeCell ref="M15:O15"/>
    <mergeCell ref="A14:C14"/>
    <mergeCell ref="D14:F14"/>
    <mergeCell ref="G14:I14"/>
    <mergeCell ref="J14:L14"/>
    <mergeCell ref="M14:O14"/>
    <mergeCell ref="S13:U13"/>
    <mergeCell ref="V13:X13"/>
    <mergeCell ref="Y13:AA13"/>
    <mergeCell ref="AB13:AD13"/>
    <mergeCell ref="AE13:AG13"/>
    <mergeCell ref="AH13:AJ13"/>
    <mergeCell ref="A13:C13"/>
    <mergeCell ref="D13:F13"/>
    <mergeCell ref="G13:I13"/>
    <mergeCell ref="J13:L13"/>
    <mergeCell ref="M13:O13"/>
    <mergeCell ref="P13:R13"/>
    <mergeCell ref="AH14:AJ14"/>
    <mergeCell ref="P11:R11"/>
    <mergeCell ref="AH12:AJ12"/>
    <mergeCell ref="AK12:AM12"/>
    <mergeCell ref="AN12:AP12"/>
    <mergeCell ref="AQ12:AS12"/>
    <mergeCell ref="AT12:AV12"/>
    <mergeCell ref="AW12:AY12"/>
    <mergeCell ref="P12:R12"/>
    <mergeCell ref="S12:U12"/>
    <mergeCell ref="V12:X12"/>
    <mergeCell ref="Y12:AA12"/>
    <mergeCell ref="AB12:AD12"/>
    <mergeCell ref="AE12:AG12"/>
    <mergeCell ref="AK11:AM11"/>
    <mergeCell ref="AN11:AP11"/>
    <mergeCell ref="AQ11:AS11"/>
    <mergeCell ref="AT11:AV11"/>
    <mergeCell ref="AW11:AY11"/>
    <mergeCell ref="AK10:AM10"/>
    <mergeCell ref="AN10:AP10"/>
    <mergeCell ref="AQ10:AS10"/>
    <mergeCell ref="AT10:AV10"/>
    <mergeCell ref="AW10:AY10"/>
    <mergeCell ref="P10:R10"/>
    <mergeCell ref="S10:U10"/>
    <mergeCell ref="V10:X10"/>
    <mergeCell ref="Y10:AA10"/>
    <mergeCell ref="AB10:AD10"/>
    <mergeCell ref="AE10:AG10"/>
    <mergeCell ref="AK9:AM9"/>
    <mergeCell ref="AN9:AP9"/>
    <mergeCell ref="AQ9:AS9"/>
    <mergeCell ref="AT9:AV9"/>
    <mergeCell ref="AW9:AY9"/>
    <mergeCell ref="A12:C12"/>
    <mergeCell ref="D12:F12"/>
    <mergeCell ref="G12:I12"/>
    <mergeCell ref="J12:L12"/>
    <mergeCell ref="M12:O12"/>
    <mergeCell ref="S11:U11"/>
    <mergeCell ref="V11:X11"/>
    <mergeCell ref="Y11:AA11"/>
    <mergeCell ref="AB11:AD11"/>
    <mergeCell ref="AE11:AG11"/>
    <mergeCell ref="AH11:AJ11"/>
    <mergeCell ref="A11:C11"/>
    <mergeCell ref="D11:F11"/>
    <mergeCell ref="G11:I11"/>
    <mergeCell ref="J11:L11"/>
    <mergeCell ref="M11:O11"/>
    <mergeCell ref="A10:C10"/>
    <mergeCell ref="D10:F10"/>
    <mergeCell ref="G10:I10"/>
    <mergeCell ref="J10:L10"/>
    <mergeCell ref="M10:O10"/>
    <mergeCell ref="S9:U9"/>
    <mergeCell ref="V9:X9"/>
    <mergeCell ref="Y9:AA9"/>
    <mergeCell ref="AB9:AD9"/>
    <mergeCell ref="AE9:AG9"/>
    <mergeCell ref="AH9:AJ9"/>
    <mergeCell ref="A9:C9"/>
    <mergeCell ref="D9:F9"/>
    <mergeCell ref="G9:I9"/>
    <mergeCell ref="J9:L9"/>
    <mergeCell ref="M9:O9"/>
    <mergeCell ref="P9:R9"/>
    <mergeCell ref="AH10:AJ10"/>
    <mergeCell ref="P7:R7"/>
    <mergeCell ref="AH8:AJ8"/>
    <mergeCell ref="AK8:AM8"/>
    <mergeCell ref="AN8:AP8"/>
    <mergeCell ref="AQ8:AS8"/>
    <mergeCell ref="AT8:AV8"/>
    <mergeCell ref="AW8:AY8"/>
    <mergeCell ref="P8:R8"/>
    <mergeCell ref="S8:U8"/>
    <mergeCell ref="V8:X8"/>
    <mergeCell ref="Y8:AA8"/>
    <mergeCell ref="AB8:AD8"/>
    <mergeCell ref="AE8:AG8"/>
    <mergeCell ref="AK7:AM7"/>
    <mergeCell ref="AN7:AP7"/>
    <mergeCell ref="AQ7:AS7"/>
    <mergeCell ref="AT7:AV7"/>
    <mergeCell ref="AW7:AY7"/>
    <mergeCell ref="AK6:AM6"/>
    <mergeCell ref="AN6:AP6"/>
    <mergeCell ref="AQ6:AS6"/>
    <mergeCell ref="AT6:AV6"/>
    <mergeCell ref="AW6:AY6"/>
    <mergeCell ref="P6:R6"/>
    <mergeCell ref="S6:U6"/>
    <mergeCell ref="V6:X6"/>
    <mergeCell ref="Y6:AA6"/>
    <mergeCell ref="AB6:AD6"/>
    <mergeCell ref="AE6:AG6"/>
    <mergeCell ref="AK5:AM5"/>
    <mergeCell ref="AN5:AP5"/>
    <mergeCell ref="AQ5:AS5"/>
    <mergeCell ref="AT5:AV5"/>
    <mergeCell ref="AW5:AY5"/>
    <mergeCell ref="A8:C8"/>
    <mergeCell ref="D8:F8"/>
    <mergeCell ref="G8:I8"/>
    <mergeCell ref="J8:L8"/>
    <mergeCell ref="M8:O8"/>
    <mergeCell ref="S7:U7"/>
    <mergeCell ref="V7:X7"/>
    <mergeCell ref="Y7:AA7"/>
    <mergeCell ref="AB7:AD7"/>
    <mergeCell ref="AE7:AG7"/>
    <mergeCell ref="AH7:AJ7"/>
    <mergeCell ref="A7:C7"/>
    <mergeCell ref="D7:F7"/>
    <mergeCell ref="G7:I7"/>
    <mergeCell ref="J7:L7"/>
    <mergeCell ref="M7:O7"/>
    <mergeCell ref="A6:C6"/>
    <mergeCell ref="D6:F6"/>
    <mergeCell ref="G6:I6"/>
    <mergeCell ref="J6:L6"/>
    <mergeCell ref="M6:O6"/>
    <mergeCell ref="S5:U5"/>
    <mergeCell ref="V5:X5"/>
    <mergeCell ref="Y5:AA5"/>
    <mergeCell ref="AB5:AD5"/>
    <mergeCell ref="AE5:AG5"/>
    <mergeCell ref="AH5:AJ5"/>
    <mergeCell ref="A5:C5"/>
    <mergeCell ref="D5:F5"/>
    <mergeCell ref="G5:I5"/>
    <mergeCell ref="J5:L5"/>
    <mergeCell ref="M5:O5"/>
    <mergeCell ref="P5:R5"/>
    <mergeCell ref="AH6:AJ6"/>
    <mergeCell ref="AH4:AJ4"/>
    <mergeCell ref="AK4:AM4"/>
    <mergeCell ref="AN4:AP4"/>
    <mergeCell ref="AQ4:AS4"/>
    <mergeCell ref="AT4:AV4"/>
    <mergeCell ref="AW4:AY4"/>
    <mergeCell ref="P4:R4"/>
    <mergeCell ref="S4:U4"/>
    <mergeCell ref="V4:X4"/>
    <mergeCell ref="Y4:AA4"/>
    <mergeCell ref="AB4:AD4"/>
    <mergeCell ref="AE4:AG4"/>
    <mergeCell ref="A2:C2"/>
    <mergeCell ref="L2:AQ2"/>
    <mergeCell ref="A3:C3"/>
    <mergeCell ref="G3:X3"/>
    <mergeCell ref="AE3:AV3"/>
    <mergeCell ref="A4:C4"/>
    <mergeCell ref="D4:F4"/>
    <mergeCell ref="G4:I4"/>
    <mergeCell ref="J4:L4"/>
    <mergeCell ref="M4:O4"/>
  </mergeCells>
  <phoneticPr fontId="4"/>
  <printOptions horizontalCentered="1"/>
  <pageMargins left="0.51181102362204722" right="0.51181102362204722" top="0.51181102362204722" bottom="0.51181102362204722" header="0.31496062992125984" footer="0.31496062992125984"/>
  <headerFooter scaleWithDoc="0">
    <oddFooter>&amp;C&amp;"ＭＳ ゴシック,標準"&amp;8－ &amp;P 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0"/>
  <sheetViews>
    <sheetView view="pageBreakPreview" zoomScaleNormal="100" zoomScaleSheetLayoutView="100" workbookViewId="0">
      <selection sqref="A1:J1"/>
    </sheetView>
  </sheetViews>
  <sheetFormatPr defaultRowHeight="13.5" x14ac:dyDescent="0.2"/>
  <cols>
    <col min="1" max="10" width="10.8984375" style="26" customWidth="1"/>
    <col min="11" max="16384" width="8.796875" style="26"/>
  </cols>
  <sheetData>
    <row r="1" spans="1:10" ht="28.5" x14ac:dyDescent="0.2">
      <c r="A1" s="970" t="s">
        <v>56</v>
      </c>
      <c r="B1" s="971"/>
      <c r="C1" s="971"/>
      <c r="D1" s="971"/>
      <c r="E1" s="971"/>
      <c r="F1" s="971"/>
      <c r="G1" s="971"/>
      <c r="H1" s="971"/>
      <c r="I1" s="971"/>
      <c r="J1" s="971"/>
    </row>
    <row r="2" spans="1:10" ht="18.95" customHeight="1" x14ac:dyDescent="0.2">
      <c r="A2" s="469"/>
      <c r="B2" s="27"/>
      <c r="C2" s="27"/>
      <c r="D2" s="27"/>
      <c r="E2" s="27"/>
      <c r="F2" s="27"/>
      <c r="G2" s="27"/>
      <c r="H2" s="27"/>
      <c r="I2" s="27"/>
      <c r="J2" s="27"/>
    </row>
    <row r="3" spans="1:10" ht="18.95" customHeight="1" x14ac:dyDescent="0.2">
      <c r="A3" s="469"/>
      <c r="B3" s="27"/>
      <c r="C3" s="27"/>
      <c r="D3" s="27"/>
      <c r="E3" s="27"/>
      <c r="F3" s="27"/>
      <c r="G3" s="27"/>
      <c r="H3" s="27"/>
      <c r="I3" s="27"/>
      <c r="J3" s="27"/>
    </row>
    <row r="4" spans="1:10" s="28" customFormat="1" ht="26.45" customHeight="1" x14ac:dyDescent="0.2">
      <c r="A4" s="470" t="s">
        <v>57</v>
      </c>
      <c r="B4" s="471"/>
      <c r="C4" s="471"/>
      <c r="D4" s="471"/>
      <c r="E4" s="471"/>
      <c r="F4" s="471"/>
      <c r="G4" s="471"/>
      <c r="H4" s="471"/>
      <c r="I4" s="471"/>
      <c r="J4" s="471"/>
    </row>
    <row r="5" spans="1:10" s="28" customFormat="1" ht="26.45" customHeight="1" x14ac:dyDescent="0.2">
      <c r="A5" s="472" t="s">
        <v>58</v>
      </c>
      <c r="B5" s="972" t="s">
        <v>59</v>
      </c>
      <c r="C5" s="973"/>
      <c r="D5" s="973"/>
      <c r="E5" s="972" t="s">
        <v>60</v>
      </c>
      <c r="F5" s="973"/>
      <c r="G5" s="973"/>
      <c r="H5" s="972" t="s">
        <v>61</v>
      </c>
      <c r="I5" s="973"/>
      <c r="J5" s="973"/>
    </row>
    <row r="6" spans="1:10" s="28" customFormat="1" ht="26.45" customHeight="1" x14ac:dyDescent="0.15">
      <c r="A6" s="473" t="s">
        <v>62</v>
      </c>
      <c r="B6" s="474" t="s">
        <v>63</v>
      </c>
      <c r="C6" s="474" t="s">
        <v>64</v>
      </c>
      <c r="D6" s="474" t="s">
        <v>1</v>
      </c>
      <c r="E6" s="474" t="s">
        <v>63</v>
      </c>
      <c r="F6" s="474" t="s">
        <v>64</v>
      </c>
      <c r="G6" s="474" t="s">
        <v>1</v>
      </c>
      <c r="H6" s="474" t="s">
        <v>63</v>
      </c>
      <c r="I6" s="474" t="s">
        <v>64</v>
      </c>
      <c r="J6" s="474" t="s">
        <v>1</v>
      </c>
    </row>
    <row r="7" spans="1:10" s="28" customFormat="1" ht="26.25" customHeight="1" x14ac:dyDescent="0.2">
      <c r="A7" s="475" t="s">
        <v>65</v>
      </c>
      <c r="B7" s="476">
        <v>621</v>
      </c>
      <c r="C7" s="476">
        <v>3</v>
      </c>
      <c r="D7" s="477">
        <f>SUM(B7:C7)</f>
        <v>624</v>
      </c>
      <c r="E7" s="476">
        <v>393</v>
      </c>
      <c r="F7" s="476">
        <v>3</v>
      </c>
      <c r="G7" s="477">
        <f>SUM(E7:F7)</f>
        <v>396</v>
      </c>
      <c r="H7" s="477">
        <f t="shared" ref="H7:J8" si="0">B7+E7</f>
        <v>1014</v>
      </c>
      <c r="I7" s="477">
        <f t="shared" si="0"/>
        <v>6</v>
      </c>
      <c r="J7" s="477">
        <f t="shared" si="0"/>
        <v>1020</v>
      </c>
    </row>
    <row r="8" spans="1:10" s="28" customFormat="1" ht="26.45" customHeight="1" x14ac:dyDescent="0.2">
      <c r="A8" s="478" t="s">
        <v>66</v>
      </c>
      <c r="B8" s="479">
        <v>338</v>
      </c>
      <c r="C8" s="479">
        <v>4</v>
      </c>
      <c r="D8" s="710">
        <f>SUM(B8:C8)</f>
        <v>342</v>
      </c>
      <c r="E8" s="479">
        <v>231</v>
      </c>
      <c r="F8" s="481">
        <v>2</v>
      </c>
      <c r="G8" s="480">
        <f>SUM(E8:F8)</f>
        <v>233</v>
      </c>
      <c r="H8" s="642">
        <f t="shared" si="0"/>
        <v>569</v>
      </c>
      <c r="I8" s="643">
        <f t="shared" si="0"/>
        <v>6</v>
      </c>
      <c r="J8" s="643">
        <f t="shared" si="0"/>
        <v>575</v>
      </c>
    </row>
    <row r="9" spans="1:10" ht="25.5" customHeight="1" x14ac:dyDescent="0.2">
      <c r="A9" s="469"/>
      <c r="B9" s="27"/>
      <c r="C9" s="27"/>
      <c r="D9" s="27"/>
      <c r="E9" s="27"/>
      <c r="F9" s="27"/>
      <c r="G9" s="27"/>
      <c r="H9" s="27"/>
      <c r="I9" s="27"/>
      <c r="J9" s="27"/>
    </row>
    <row r="10" spans="1:10" ht="25.5" customHeight="1" x14ac:dyDescent="0.2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26.45" customHeight="1" x14ac:dyDescent="0.2">
      <c r="A11" s="482" t="s">
        <v>67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26.45" customHeight="1" x14ac:dyDescent="0.2">
      <c r="A12" s="974" t="s">
        <v>68</v>
      </c>
      <c r="B12" s="974"/>
      <c r="C12" s="483" t="s">
        <v>69</v>
      </c>
      <c r="D12" s="483" t="s">
        <v>70</v>
      </c>
      <c r="E12" s="484" t="s">
        <v>1</v>
      </c>
      <c r="F12" s="975" t="s">
        <v>68</v>
      </c>
      <c r="G12" s="976"/>
      <c r="H12" s="485" t="s">
        <v>71</v>
      </c>
      <c r="I12" s="485" t="s">
        <v>70</v>
      </c>
      <c r="J12" s="486" t="s">
        <v>1</v>
      </c>
    </row>
    <row r="13" spans="1:10" ht="26.45" customHeight="1" x14ac:dyDescent="0.2">
      <c r="A13" s="631">
        <v>0</v>
      </c>
      <c r="B13" s="488" t="s">
        <v>72</v>
      </c>
      <c r="C13" s="489">
        <v>6</v>
      </c>
      <c r="D13" s="489">
        <v>3</v>
      </c>
      <c r="E13" s="489">
        <f t="shared" ref="E13:E34" si="1">C13+D13</f>
        <v>9</v>
      </c>
      <c r="F13" s="490">
        <v>22</v>
      </c>
      <c r="G13" s="488" t="s">
        <v>72</v>
      </c>
      <c r="H13" s="489">
        <v>18</v>
      </c>
      <c r="I13" s="489">
        <v>6</v>
      </c>
      <c r="J13" s="489">
        <f t="shared" ref="J13:J28" si="2">H13+I13</f>
        <v>24</v>
      </c>
    </row>
    <row r="14" spans="1:10" ht="26.45" customHeight="1" x14ac:dyDescent="0.2">
      <c r="A14" s="487">
        <v>1</v>
      </c>
      <c r="B14" s="488" t="s">
        <v>73</v>
      </c>
      <c r="C14" s="489">
        <v>6</v>
      </c>
      <c r="D14" s="489">
        <v>3</v>
      </c>
      <c r="E14" s="489">
        <f t="shared" si="1"/>
        <v>9</v>
      </c>
      <c r="F14" s="490">
        <v>23</v>
      </c>
      <c r="G14" s="488" t="s">
        <v>73</v>
      </c>
      <c r="H14" s="489">
        <v>11</v>
      </c>
      <c r="I14" s="489">
        <v>4</v>
      </c>
      <c r="J14" s="489">
        <f t="shared" si="2"/>
        <v>15</v>
      </c>
    </row>
    <row r="15" spans="1:10" ht="26.45" customHeight="1" x14ac:dyDescent="0.2">
      <c r="A15" s="487">
        <v>2</v>
      </c>
      <c r="B15" s="488" t="s">
        <v>73</v>
      </c>
      <c r="C15" s="489">
        <v>13</v>
      </c>
      <c r="D15" s="489">
        <v>13</v>
      </c>
      <c r="E15" s="489">
        <f t="shared" si="1"/>
        <v>26</v>
      </c>
      <c r="F15" s="490">
        <v>24</v>
      </c>
      <c r="G15" s="488" t="s">
        <v>73</v>
      </c>
      <c r="H15" s="489">
        <v>8</v>
      </c>
      <c r="I15" s="489">
        <v>3</v>
      </c>
      <c r="J15" s="489">
        <f t="shared" si="2"/>
        <v>11</v>
      </c>
    </row>
    <row r="16" spans="1:10" ht="26.45" customHeight="1" x14ac:dyDescent="0.2">
      <c r="A16" s="487">
        <v>3</v>
      </c>
      <c r="B16" s="488" t="s">
        <v>73</v>
      </c>
      <c r="C16" s="489">
        <v>59</v>
      </c>
      <c r="D16" s="489">
        <v>44</v>
      </c>
      <c r="E16" s="489">
        <f t="shared" si="1"/>
        <v>103</v>
      </c>
      <c r="F16" s="490">
        <v>25</v>
      </c>
      <c r="G16" s="488" t="s">
        <v>73</v>
      </c>
      <c r="H16" s="489">
        <v>9</v>
      </c>
      <c r="I16" s="491">
        <v>2</v>
      </c>
      <c r="J16" s="489">
        <f t="shared" si="2"/>
        <v>11</v>
      </c>
    </row>
    <row r="17" spans="1:10" ht="26.45" customHeight="1" x14ac:dyDescent="0.2">
      <c r="A17" s="487">
        <v>4</v>
      </c>
      <c r="B17" s="488" t="s">
        <v>73</v>
      </c>
      <c r="C17" s="489">
        <v>78</v>
      </c>
      <c r="D17" s="489">
        <v>58</v>
      </c>
      <c r="E17" s="489">
        <f t="shared" si="1"/>
        <v>136</v>
      </c>
      <c r="F17" s="490">
        <v>26</v>
      </c>
      <c r="G17" s="488" t="s">
        <v>73</v>
      </c>
      <c r="H17" s="489">
        <v>5</v>
      </c>
      <c r="I17" s="489">
        <v>1</v>
      </c>
      <c r="J17" s="489">
        <f t="shared" si="2"/>
        <v>6</v>
      </c>
    </row>
    <row r="18" spans="1:10" ht="26.45" customHeight="1" x14ac:dyDescent="0.2">
      <c r="A18" s="487">
        <v>5</v>
      </c>
      <c r="B18" s="488" t="s">
        <v>73</v>
      </c>
      <c r="C18" s="489">
        <v>47</v>
      </c>
      <c r="D18" s="489">
        <v>76</v>
      </c>
      <c r="E18" s="489">
        <f t="shared" si="1"/>
        <v>123</v>
      </c>
      <c r="F18" s="490">
        <v>27</v>
      </c>
      <c r="G18" s="488" t="s">
        <v>73</v>
      </c>
      <c r="H18" s="489">
        <v>8</v>
      </c>
      <c r="I18" s="489">
        <v>0</v>
      </c>
      <c r="J18" s="489">
        <f t="shared" si="2"/>
        <v>8</v>
      </c>
    </row>
    <row r="19" spans="1:10" ht="26.45" customHeight="1" x14ac:dyDescent="0.2">
      <c r="A19" s="487">
        <v>6</v>
      </c>
      <c r="B19" s="488" t="s">
        <v>73</v>
      </c>
      <c r="C19" s="489">
        <v>50</v>
      </c>
      <c r="D19" s="489">
        <v>45</v>
      </c>
      <c r="E19" s="489">
        <f t="shared" si="1"/>
        <v>95</v>
      </c>
      <c r="F19" s="490">
        <v>28</v>
      </c>
      <c r="G19" s="488" t="s">
        <v>73</v>
      </c>
      <c r="H19" s="489">
        <v>1</v>
      </c>
      <c r="I19" s="489">
        <v>0</v>
      </c>
      <c r="J19" s="489">
        <f t="shared" si="2"/>
        <v>1</v>
      </c>
    </row>
    <row r="20" spans="1:10" ht="26.45" customHeight="1" x14ac:dyDescent="0.2">
      <c r="A20" s="487">
        <v>7</v>
      </c>
      <c r="B20" s="488" t="s">
        <v>73</v>
      </c>
      <c r="C20" s="489">
        <v>38</v>
      </c>
      <c r="D20" s="489">
        <v>27</v>
      </c>
      <c r="E20" s="489">
        <f t="shared" si="1"/>
        <v>65</v>
      </c>
      <c r="F20" s="490">
        <v>29</v>
      </c>
      <c r="G20" s="488" t="s">
        <v>73</v>
      </c>
      <c r="H20" s="489">
        <v>3</v>
      </c>
      <c r="I20" s="489">
        <v>0</v>
      </c>
      <c r="J20" s="489">
        <f t="shared" si="2"/>
        <v>3</v>
      </c>
    </row>
    <row r="21" spans="1:10" ht="26.45" customHeight="1" x14ac:dyDescent="0.2">
      <c r="A21" s="487">
        <v>8</v>
      </c>
      <c r="B21" s="488" t="s">
        <v>73</v>
      </c>
      <c r="C21" s="489">
        <v>66</v>
      </c>
      <c r="D21" s="489">
        <v>26</v>
      </c>
      <c r="E21" s="489">
        <f t="shared" si="1"/>
        <v>92</v>
      </c>
      <c r="F21" s="490">
        <v>30</v>
      </c>
      <c r="G21" s="488" t="s">
        <v>73</v>
      </c>
      <c r="H21" s="489">
        <v>5</v>
      </c>
      <c r="I21" s="489">
        <v>0</v>
      </c>
      <c r="J21" s="489">
        <f t="shared" si="2"/>
        <v>5</v>
      </c>
    </row>
    <row r="22" spans="1:10" ht="26.45" customHeight="1" x14ac:dyDescent="0.2">
      <c r="A22" s="487">
        <v>9</v>
      </c>
      <c r="B22" s="488" t="s">
        <v>73</v>
      </c>
      <c r="C22" s="489">
        <v>91</v>
      </c>
      <c r="D22" s="489">
        <v>38</v>
      </c>
      <c r="E22" s="489">
        <f t="shared" si="1"/>
        <v>129</v>
      </c>
      <c r="F22" s="490">
        <v>31</v>
      </c>
      <c r="G22" s="488" t="s">
        <v>73</v>
      </c>
      <c r="H22" s="489">
        <v>3</v>
      </c>
      <c r="I22" s="489">
        <v>0</v>
      </c>
      <c r="J22" s="489">
        <f t="shared" si="2"/>
        <v>3</v>
      </c>
    </row>
    <row r="23" spans="1:10" ht="26.45" customHeight="1" x14ac:dyDescent="0.2">
      <c r="A23" s="487">
        <v>10</v>
      </c>
      <c r="B23" s="488" t="s">
        <v>73</v>
      </c>
      <c r="C23" s="489">
        <v>61</v>
      </c>
      <c r="D23" s="489">
        <v>27</v>
      </c>
      <c r="E23" s="489">
        <f t="shared" si="1"/>
        <v>88</v>
      </c>
      <c r="F23" s="490">
        <v>32</v>
      </c>
      <c r="G23" s="488" t="s">
        <v>73</v>
      </c>
      <c r="H23" s="489">
        <v>2</v>
      </c>
      <c r="I23" s="489">
        <v>0</v>
      </c>
      <c r="J23" s="489">
        <f t="shared" si="2"/>
        <v>2</v>
      </c>
    </row>
    <row r="24" spans="1:10" ht="26.45" customHeight="1" x14ac:dyDescent="0.2">
      <c r="A24" s="487">
        <v>11</v>
      </c>
      <c r="B24" s="488" t="s">
        <v>73</v>
      </c>
      <c r="C24" s="489">
        <v>34</v>
      </c>
      <c r="D24" s="489">
        <v>35</v>
      </c>
      <c r="E24" s="489">
        <f t="shared" si="1"/>
        <v>69</v>
      </c>
      <c r="F24" s="490">
        <v>33</v>
      </c>
      <c r="G24" s="488" t="s">
        <v>73</v>
      </c>
      <c r="H24" s="489">
        <v>0</v>
      </c>
      <c r="I24" s="489">
        <v>0</v>
      </c>
      <c r="J24" s="489">
        <f t="shared" si="2"/>
        <v>0</v>
      </c>
    </row>
    <row r="25" spans="1:10" ht="26.45" customHeight="1" x14ac:dyDescent="0.2">
      <c r="A25" s="487">
        <v>12</v>
      </c>
      <c r="B25" s="488" t="s">
        <v>73</v>
      </c>
      <c r="C25" s="489">
        <v>37</v>
      </c>
      <c r="D25" s="489">
        <v>29</v>
      </c>
      <c r="E25" s="489">
        <f t="shared" si="1"/>
        <v>66</v>
      </c>
      <c r="F25" s="490">
        <v>34</v>
      </c>
      <c r="G25" s="488" t="s">
        <v>73</v>
      </c>
      <c r="H25" s="489">
        <v>0</v>
      </c>
      <c r="I25" s="489">
        <v>0</v>
      </c>
      <c r="J25" s="489">
        <f t="shared" si="2"/>
        <v>0</v>
      </c>
    </row>
    <row r="26" spans="1:10" ht="26.45" customHeight="1" x14ac:dyDescent="0.2">
      <c r="A26" s="487">
        <v>13</v>
      </c>
      <c r="B26" s="488" t="s">
        <v>73</v>
      </c>
      <c r="C26" s="489">
        <v>28</v>
      </c>
      <c r="D26" s="489">
        <v>29</v>
      </c>
      <c r="E26" s="489">
        <f t="shared" si="1"/>
        <v>57</v>
      </c>
      <c r="F26" s="490">
        <v>35</v>
      </c>
      <c r="G26" s="488" t="s">
        <v>73</v>
      </c>
      <c r="H26" s="489">
        <v>0</v>
      </c>
      <c r="I26" s="489">
        <v>0</v>
      </c>
      <c r="J26" s="489">
        <f t="shared" si="2"/>
        <v>0</v>
      </c>
    </row>
    <row r="27" spans="1:10" ht="26.45" customHeight="1" x14ac:dyDescent="0.2">
      <c r="A27" s="487">
        <v>14</v>
      </c>
      <c r="B27" s="488" t="s">
        <v>73</v>
      </c>
      <c r="C27" s="489">
        <v>57</v>
      </c>
      <c r="D27" s="489">
        <v>18</v>
      </c>
      <c r="E27" s="489">
        <f t="shared" si="1"/>
        <v>75</v>
      </c>
      <c r="F27" s="490">
        <v>36</v>
      </c>
      <c r="G27" s="488" t="s">
        <v>73</v>
      </c>
      <c r="H27" s="489">
        <v>0</v>
      </c>
      <c r="I27" s="489">
        <v>0</v>
      </c>
      <c r="J27" s="489">
        <f t="shared" si="2"/>
        <v>0</v>
      </c>
    </row>
    <row r="28" spans="1:10" ht="26.45" customHeight="1" x14ac:dyDescent="0.2">
      <c r="A28" s="487">
        <v>15</v>
      </c>
      <c r="B28" s="488" t="s">
        <v>73</v>
      </c>
      <c r="C28" s="489">
        <v>67</v>
      </c>
      <c r="D28" s="489">
        <v>14</v>
      </c>
      <c r="E28" s="489">
        <f t="shared" si="1"/>
        <v>81</v>
      </c>
      <c r="F28" s="490">
        <v>37</v>
      </c>
      <c r="G28" s="488" t="s">
        <v>73</v>
      </c>
      <c r="H28" s="489">
        <v>0</v>
      </c>
      <c r="I28" s="489">
        <v>0</v>
      </c>
      <c r="J28" s="489">
        <f t="shared" si="2"/>
        <v>0</v>
      </c>
    </row>
    <row r="29" spans="1:10" ht="26.45" customHeight="1" x14ac:dyDescent="0.2">
      <c r="A29" s="487">
        <v>16</v>
      </c>
      <c r="B29" s="488" t="s">
        <v>73</v>
      </c>
      <c r="C29" s="489">
        <v>50</v>
      </c>
      <c r="D29" s="489">
        <v>26</v>
      </c>
      <c r="E29" s="489">
        <f t="shared" si="1"/>
        <v>76</v>
      </c>
      <c r="F29" s="490">
        <v>38</v>
      </c>
      <c r="G29" s="488" t="s">
        <v>73</v>
      </c>
      <c r="H29" s="489">
        <v>0</v>
      </c>
      <c r="I29" s="489">
        <v>0</v>
      </c>
      <c r="J29" s="489">
        <f t="shared" ref="J29" si="3">H29+I29</f>
        <v>0</v>
      </c>
    </row>
    <row r="30" spans="1:10" ht="26.45" customHeight="1" x14ac:dyDescent="0.2">
      <c r="A30" s="487">
        <v>17</v>
      </c>
      <c r="B30" s="488" t="s">
        <v>73</v>
      </c>
      <c r="C30" s="489">
        <v>46</v>
      </c>
      <c r="D30" s="489">
        <v>13</v>
      </c>
      <c r="E30" s="489">
        <f t="shared" si="1"/>
        <v>59</v>
      </c>
      <c r="F30" s="490">
        <v>39</v>
      </c>
      <c r="G30" s="488" t="s">
        <v>73</v>
      </c>
      <c r="H30" s="489">
        <v>0</v>
      </c>
      <c r="I30" s="489">
        <v>0</v>
      </c>
      <c r="J30" s="489">
        <f>H30+I30</f>
        <v>0</v>
      </c>
    </row>
    <row r="31" spans="1:10" ht="26.45" customHeight="1" x14ac:dyDescent="0.2">
      <c r="A31" s="487">
        <v>18</v>
      </c>
      <c r="B31" s="493" t="s">
        <v>73</v>
      </c>
      <c r="C31" s="489">
        <v>34</v>
      </c>
      <c r="D31" s="489">
        <v>10</v>
      </c>
      <c r="E31" s="489">
        <f t="shared" si="1"/>
        <v>44</v>
      </c>
      <c r="F31" s="490">
        <v>40</v>
      </c>
      <c r="G31" s="488" t="s">
        <v>73</v>
      </c>
      <c r="H31" s="489">
        <v>0</v>
      </c>
      <c r="I31" s="489">
        <v>0</v>
      </c>
      <c r="J31" s="489">
        <f>H31+I31</f>
        <v>0</v>
      </c>
    </row>
    <row r="32" spans="1:10" ht="26.45" customHeight="1" x14ac:dyDescent="0.2">
      <c r="A32" s="487">
        <v>19</v>
      </c>
      <c r="B32" s="488" t="s">
        <v>73</v>
      </c>
      <c r="C32" s="489">
        <v>25</v>
      </c>
      <c r="D32" s="489">
        <v>15</v>
      </c>
      <c r="E32" s="489">
        <f t="shared" si="1"/>
        <v>40</v>
      </c>
      <c r="F32" s="490">
        <v>41</v>
      </c>
      <c r="G32" s="632" t="s">
        <v>73</v>
      </c>
      <c r="H32" s="634">
        <v>0</v>
      </c>
      <c r="I32" s="634">
        <v>0</v>
      </c>
      <c r="J32" s="489">
        <f>H32+I32</f>
        <v>0</v>
      </c>
    </row>
    <row r="33" spans="1:10" ht="26.45" customHeight="1" x14ac:dyDescent="0.2">
      <c r="A33" s="487">
        <v>20</v>
      </c>
      <c r="B33" s="493" t="s">
        <v>73</v>
      </c>
      <c r="C33" s="489">
        <v>33</v>
      </c>
      <c r="D33" s="489">
        <v>6</v>
      </c>
      <c r="E33" s="492">
        <f t="shared" si="1"/>
        <v>39</v>
      </c>
      <c r="F33" s="490">
        <v>42</v>
      </c>
      <c r="G33" s="632" t="s">
        <v>73</v>
      </c>
      <c r="H33" s="634">
        <v>0</v>
      </c>
      <c r="I33" s="634">
        <v>0</v>
      </c>
      <c r="J33" s="489">
        <f>H33+I33</f>
        <v>0</v>
      </c>
    </row>
    <row r="34" spans="1:10" ht="26.45" customHeight="1" x14ac:dyDescent="0.2">
      <c r="A34" s="494">
        <v>21</v>
      </c>
      <c r="B34" s="495" t="s">
        <v>73</v>
      </c>
      <c r="C34" s="496">
        <v>20</v>
      </c>
      <c r="D34" s="496">
        <v>4</v>
      </c>
      <c r="E34" s="496">
        <f t="shared" si="1"/>
        <v>24</v>
      </c>
      <c r="F34" s="490">
        <v>43</v>
      </c>
      <c r="G34" s="633" t="s">
        <v>73</v>
      </c>
      <c r="H34" s="635">
        <v>1</v>
      </c>
      <c r="I34" s="635">
        <v>0</v>
      </c>
      <c r="J34" s="489">
        <f>H34+I34</f>
        <v>1</v>
      </c>
    </row>
    <row r="35" spans="1:10" ht="26.45" customHeight="1" x14ac:dyDescent="0.2">
      <c r="A35" s="27"/>
      <c r="B35" s="27"/>
      <c r="C35" s="27"/>
      <c r="D35" s="27"/>
      <c r="E35" s="27"/>
      <c r="F35" s="975" t="s">
        <v>74</v>
      </c>
      <c r="G35" s="976"/>
      <c r="H35" s="497">
        <f>SUM(C13:C34,H13:H34)</f>
        <v>1020</v>
      </c>
      <c r="I35" s="497">
        <f>SUM(D13:D34,I13:I34)</f>
        <v>575</v>
      </c>
      <c r="J35" s="497">
        <f>SUM(E13:E34,J13:J34)</f>
        <v>1595</v>
      </c>
    </row>
    <row r="36" spans="1:10" ht="26.45" customHeight="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26.45" customHeight="1" x14ac:dyDescent="0.2">
      <c r="A37" s="482" t="s">
        <v>75</v>
      </c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26.45" customHeight="1" x14ac:dyDescent="0.2">
      <c r="A38" s="964" t="s">
        <v>76</v>
      </c>
      <c r="B38" s="965"/>
      <c r="C38" s="498" t="s">
        <v>71</v>
      </c>
      <c r="D38" s="498" t="s">
        <v>70</v>
      </c>
      <c r="E38" s="499" t="s">
        <v>1</v>
      </c>
      <c r="F38" s="966" t="s">
        <v>76</v>
      </c>
      <c r="G38" s="967"/>
      <c r="H38" s="500" t="s">
        <v>71</v>
      </c>
      <c r="I38" s="500" t="s">
        <v>70</v>
      </c>
      <c r="J38" s="501" t="s">
        <v>1</v>
      </c>
    </row>
    <row r="39" spans="1:10" ht="26.45" customHeight="1" x14ac:dyDescent="0.2">
      <c r="A39" s="637"/>
      <c r="B39" s="638" t="s">
        <v>77</v>
      </c>
      <c r="C39" s="639">
        <v>6</v>
      </c>
      <c r="D39" s="639">
        <v>3</v>
      </c>
      <c r="E39" s="640">
        <f t="shared" ref="E39:E48" si="4">C39+D39</f>
        <v>9</v>
      </c>
      <c r="F39" s="488" t="s">
        <v>593</v>
      </c>
      <c r="G39" s="502" t="s">
        <v>80</v>
      </c>
      <c r="H39" s="489">
        <v>32</v>
      </c>
      <c r="I39" s="489">
        <v>11</v>
      </c>
      <c r="J39" s="489">
        <f t="shared" ref="J39:J48" si="5">H39+I39</f>
        <v>43</v>
      </c>
    </row>
    <row r="40" spans="1:10" ht="26.45" customHeight="1" x14ac:dyDescent="0.2">
      <c r="A40" s="504" t="s">
        <v>78</v>
      </c>
      <c r="B40" s="502" t="s">
        <v>79</v>
      </c>
      <c r="C40" s="489">
        <v>266</v>
      </c>
      <c r="D40" s="489">
        <v>139</v>
      </c>
      <c r="E40" s="503">
        <f t="shared" si="4"/>
        <v>405</v>
      </c>
      <c r="F40" s="488" t="s">
        <v>592</v>
      </c>
      <c r="G40" s="502" t="s">
        <v>83</v>
      </c>
      <c r="H40" s="489">
        <v>17</v>
      </c>
      <c r="I40" s="489">
        <v>6</v>
      </c>
      <c r="J40" s="489">
        <f t="shared" si="5"/>
        <v>23</v>
      </c>
    </row>
    <row r="41" spans="1:10" ht="26.45" customHeight="1" x14ac:dyDescent="0.2">
      <c r="A41" s="504" t="s">
        <v>81</v>
      </c>
      <c r="B41" s="502" t="s">
        <v>82</v>
      </c>
      <c r="C41" s="489">
        <v>99</v>
      </c>
      <c r="D41" s="489">
        <v>84</v>
      </c>
      <c r="E41" s="503">
        <f t="shared" si="4"/>
        <v>183</v>
      </c>
      <c r="F41" s="488" t="s">
        <v>591</v>
      </c>
      <c r="G41" s="502" t="s">
        <v>86</v>
      </c>
      <c r="H41" s="489">
        <v>3</v>
      </c>
      <c r="I41" s="489">
        <v>2</v>
      </c>
      <c r="J41" s="489">
        <f t="shared" si="5"/>
        <v>5</v>
      </c>
    </row>
    <row r="42" spans="1:10" ht="26.45" customHeight="1" x14ac:dyDescent="0.2">
      <c r="A42" s="504" t="s">
        <v>84</v>
      </c>
      <c r="B42" s="502" t="s">
        <v>85</v>
      </c>
      <c r="C42" s="489">
        <v>88</v>
      </c>
      <c r="D42" s="489">
        <v>58</v>
      </c>
      <c r="E42" s="503">
        <f t="shared" si="4"/>
        <v>146</v>
      </c>
      <c r="F42" s="488" t="s">
        <v>590</v>
      </c>
      <c r="G42" s="636" t="s">
        <v>594</v>
      </c>
      <c r="H42" s="489">
        <v>8</v>
      </c>
      <c r="I42" s="489">
        <v>1</v>
      </c>
      <c r="J42" s="489">
        <f t="shared" si="5"/>
        <v>9</v>
      </c>
    </row>
    <row r="43" spans="1:10" ht="26.45" customHeight="1" x14ac:dyDescent="0.2">
      <c r="A43" s="504" t="s">
        <v>87</v>
      </c>
      <c r="B43" s="502" t="s">
        <v>88</v>
      </c>
      <c r="C43" s="489">
        <v>60</v>
      </c>
      <c r="D43" s="489">
        <v>42</v>
      </c>
      <c r="E43" s="503">
        <f t="shared" si="4"/>
        <v>102</v>
      </c>
      <c r="F43" s="488" t="s">
        <v>586</v>
      </c>
      <c r="G43" s="636" t="s">
        <v>595</v>
      </c>
      <c r="H43" s="489">
        <v>1</v>
      </c>
      <c r="I43" s="489">
        <v>0</v>
      </c>
      <c r="J43" s="489">
        <f t="shared" si="5"/>
        <v>1</v>
      </c>
    </row>
    <row r="44" spans="1:10" ht="26.45" customHeight="1" x14ac:dyDescent="0.2">
      <c r="A44" s="504" t="s">
        <v>89</v>
      </c>
      <c r="B44" s="502" t="s">
        <v>90</v>
      </c>
      <c r="C44" s="489">
        <v>75</v>
      </c>
      <c r="D44" s="489">
        <v>47</v>
      </c>
      <c r="E44" s="503">
        <f t="shared" si="4"/>
        <v>122</v>
      </c>
      <c r="F44" s="488" t="s">
        <v>587</v>
      </c>
      <c r="G44" s="636" t="s">
        <v>596</v>
      </c>
      <c r="H44" s="489">
        <v>0</v>
      </c>
      <c r="I44" s="489">
        <v>0</v>
      </c>
      <c r="J44" s="489">
        <f t="shared" si="5"/>
        <v>0</v>
      </c>
    </row>
    <row r="45" spans="1:10" ht="26.45" customHeight="1" x14ac:dyDescent="0.2">
      <c r="A45" s="504" t="s">
        <v>91</v>
      </c>
      <c r="B45" s="502" t="s">
        <v>92</v>
      </c>
      <c r="C45" s="489">
        <v>69</v>
      </c>
      <c r="D45" s="489">
        <v>41</v>
      </c>
      <c r="E45" s="503">
        <f t="shared" si="4"/>
        <v>110</v>
      </c>
      <c r="F45" s="488" t="s">
        <v>588</v>
      </c>
      <c r="G45" s="636" t="s">
        <v>597</v>
      </c>
      <c r="H45" s="489">
        <v>0</v>
      </c>
      <c r="I45" s="489">
        <v>0</v>
      </c>
      <c r="J45" s="489">
        <f t="shared" si="5"/>
        <v>0</v>
      </c>
    </row>
    <row r="46" spans="1:10" ht="26.45" customHeight="1" x14ac:dyDescent="0.2">
      <c r="A46" s="504" t="s">
        <v>93</v>
      </c>
      <c r="B46" s="502" t="s">
        <v>94</v>
      </c>
      <c r="C46" s="489">
        <v>143</v>
      </c>
      <c r="D46" s="489">
        <v>59</v>
      </c>
      <c r="E46" s="503">
        <f t="shared" si="4"/>
        <v>202</v>
      </c>
      <c r="F46" s="488" t="s">
        <v>589</v>
      </c>
      <c r="G46" s="636" t="s">
        <v>598</v>
      </c>
      <c r="H46" s="489">
        <v>0</v>
      </c>
      <c r="I46" s="489">
        <v>0</v>
      </c>
      <c r="J46" s="489">
        <f t="shared" si="5"/>
        <v>0</v>
      </c>
    </row>
    <row r="47" spans="1:10" ht="26.45" customHeight="1" x14ac:dyDescent="0.2">
      <c r="A47" s="504" t="s">
        <v>95</v>
      </c>
      <c r="B47" s="502" t="s">
        <v>96</v>
      </c>
      <c r="C47" s="489">
        <v>93</v>
      </c>
      <c r="D47" s="489">
        <v>50</v>
      </c>
      <c r="E47" s="503">
        <f t="shared" si="4"/>
        <v>143</v>
      </c>
      <c r="F47" s="488" t="s">
        <v>600</v>
      </c>
      <c r="G47" s="636" t="s">
        <v>601</v>
      </c>
      <c r="H47" s="489">
        <v>1</v>
      </c>
      <c r="I47" s="489">
        <v>0</v>
      </c>
      <c r="J47" s="489">
        <f t="shared" si="5"/>
        <v>1</v>
      </c>
    </row>
    <row r="48" spans="1:10" ht="26.45" customHeight="1" x14ac:dyDescent="0.2">
      <c r="A48" s="505" t="s">
        <v>602</v>
      </c>
      <c r="B48" s="641">
        <v>599</v>
      </c>
      <c r="C48" s="496">
        <v>59</v>
      </c>
      <c r="D48" s="496">
        <v>32</v>
      </c>
      <c r="E48" s="506">
        <f t="shared" si="4"/>
        <v>91</v>
      </c>
      <c r="F48" s="968" t="s">
        <v>599</v>
      </c>
      <c r="G48" s="969"/>
      <c r="H48" s="497">
        <f>SUM(C39:C48,H39:H47)</f>
        <v>1020</v>
      </c>
      <c r="I48" s="497">
        <f>SUM(D39:D48,I39:I47)</f>
        <v>575</v>
      </c>
      <c r="J48" s="497">
        <f t="shared" si="5"/>
        <v>1595</v>
      </c>
    </row>
    <row r="49" spans="1:10" ht="26.45" customHeight="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</row>
    <row r="50" spans="1:10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</row>
  </sheetData>
  <mergeCells count="10">
    <mergeCell ref="A38:B38"/>
    <mergeCell ref="F38:G38"/>
    <mergeCell ref="F48:G48"/>
    <mergeCell ref="A1:J1"/>
    <mergeCell ref="B5:D5"/>
    <mergeCell ref="E5:G5"/>
    <mergeCell ref="H5:J5"/>
    <mergeCell ref="A12:B12"/>
    <mergeCell ref="F12:G12"/>
    <mergeCell ref="F35:G35"/>
  </mergeCells>
  <phoneticPr fontId="4"/>
  <dataValidations count="1">
    <dataValidation imeMode="off" allowBlank="1" showInputMessage="1" showErrorMessage="1" sqref="J32:J34 C39:E48 H13:J31 C13:E34 H39:J48 H35:J35"/>
  </dataValidations>
  <printOptions horizontalCentered="1"/>
  <pageMargins left="0.39370078740157483" right="0.39370078740157483" top="0.59055118110236227" bottom="0.39370078740157483" header="0" footer="0.31496062992125984"/>
  <headerFooter scaleWithDoc="0">
    <oddFooter>&amp;C&amp;"ＭＳ ゴシック,標準"&amp;8－ &amp;P 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84"/>
  <sheetViews>
    <sheetView view="pageBreakPreview" zoomScale="75" zoomScaleNormal="70" zoomScaleSheetLayoutView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AI1"/>
    </sheetView>
  </sheetViews>
  <sheetFormatPr defaultColWidth="5.69921875" defaultRowHeight="13.5" x14ac:dyDescent="0.2"/>
  <cols>
    <col min="1" max="2" width="7.3984375" style="29" customWidth="1"/>
    <col min="3" max="3" width="9.69921875" style="29" customWidth="1"/>
    <col min="4" max="20" width="7.69921875" style="29" customWidth="1"/>
    <col min="21" max="25" width="6.09765625" style="29" customWidth="1"/>
    <col min="26" max="26" width="6.09765625" style="737" customWidth="1"/>
    <col min="27" max="29" width="4.09765625" style="29" customWidth="1"/>
    <col min="30" max="30" width="7.69921875" style="737" customWidth="1"/>
    <col min="31" max="32" width="7.69921875" style="29" customWidth="1"/>
    <col min="33" max="35" width="4.09765625" style="29" customWidth="1"/>
    <col min="36" max="36" width="6.09765625" style="29" customWidth="1"/>
    <col min="37" max="16384" width="5.69921875" style="29"/>
  </cols>
  <sheetData>
    <row r="1" spans="1:36" ht="28.5" x14ac:dyDescent="0.2">
      <c r="A1" s="981" t="s">
        <v>97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  <c r="W1" s="981"/>
      <c r="X1" s="981"/>
      <c r="Y1" s="981"/>
      <c r="Z1" s="981"/>
      <c r="AA1" s="981"/>
      <c r="AB1" s="981"/>
      <c r="AC1" s="981"/>
      <c r="AD1" s="981"/>
      <c r="AE1" s="981"/>
      <c r="AF1" s="981"/>
      <c r="AG1" s="981"/>
      <c r="AH1" s="981"/>
      <c r="AI1" s="981"/>
    </row>
    <row r="2" spans="1:36" ht="18.95" customHeight="1" x14ac:dyDescent="0.2">
      <c r="A2" s="982" t="s">
        <v>619</v>
      </c>
      <c r="B2" s="982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719"/>
      <c r="AA2" s="30"/>
      <c r="AB2" s="30"/>
      <c r="AC2" s="30"/>
      <c r="AD2" s="719"/>
      <c r="AE2" s="30"/>
      <c r="AF2" s="30"/>
      <c r="AG2" s="30"/>
      <c r="AH2" s="30"/>
      <c r="AI2" s="30"/>
    </row>
    <row r="3" spans="1:36" ht="18" customHeight="1" x14ac:dyDescent="0.2">
      <c r="A3" s="31"/>
      <c r="B3" s="32"/>
      <c r="C3" s="983" t="s">
        <v>98</v>
      </c>
      <c r="D3" s="983" t="s">
        <v>99</v>
      </c>
      <c r="E3" s="983" t="s">
        <v>100</v>
      </c>
      <c r="F3" s="303"/>
      <c r="G3" s="33"/>
      <c r="H3" s="985" t="s">
        <v>101</v>
      </c>
      <c r="I3" s="986"/>
      <c r="J3" s="986"/>
      <c r="K3" s="986"/>
      <c r="L3" s="986"/>
      <c r="M3" s="986"/>
      <c r="N3" s="986"/>
      <c r="O3" s="986"/>
      <c r="P3" s="33"/>
      <c r="Q3" s="34"/>
      <c r="R3" s="31"/>
      <c r="S3" s="32"/>
      <c r="T3" s="32"/>
      <c r="U3" s="987" t="s">
        <v>576</v>
      </c>
      <c r="V3" s="988"/>
      <c r="W3" s="988"/>
      <c r="X3" s="988"/>
      <c r="Y3" s="988"/>
      <c r="Z3" s="988"/>
      <c r="AA3" s="988"/>
      <c r="AB3" s="988"/>
      <c r="AC3" s="988"/>
      <c r="AD3" s="988"/>
      <c r="AE3" s="988"/>
      <c r="AF3" s="988"/>
      <c r="AG3" s="989"/>
      <c r="AH3" s="987" t="s">
        <v>577</v>
      </c>
      <c r="AI3" s="988"/>
      <c r="AJ3" s="989"/>
    </row>
    <row r="4" spans="1:36" ht="18" customHeight="1" x14ac:dyDescent="0.2">
      <c r="A4" s="35"/>
      <c r="B4" s="30"/>
      <c r="C4" s="984"/>
      <c r="D4" s="984"/>
      <c r="E4" s="984"/>
      <c r="F4" s="35"/>
      <c r="G4" s="30"/>
      <c r="H4" s="30"/>
      <c r="I4" s="35"/>
      <c r="J4" s="30"/>
      <c r="K4" s="30"/>
      <c r="L4" s="35"/>
      <c r="M4" s="30"/>
      <c r="N4" s="30"/>
      <c r="O4" s="35"/>
      <c r="P4" s="30"/>
      <c r="Q4" s="36"/>
      <c r="R4" s="990" t="s">
        <v>578</v>
      </c>
      <c r="S4" s="991"/>
      <c r="T4" s="992"/>
      <c r="U4" s="37"/>
      <c r="V4" s="35"/>
      <c r="W4" s="35"/>
      <c r="X4" s="35"/>
      <c r="Y4" s="35"/>
      <c r="Z4" s="720"/>
      <c r="AA4" s="31"/>
      <c r="AB4" s="35"/>
      <c r="AC4" s="35"/>
      <c r="AD4" s="720"/>
      <c r="AE4" s="30"/>
      <c r="AF4" s="30"/>
      <c r="AG4" s="993" t="s">
        <v>102</v>
      </c>
      <c r="AH4" s="35"/>
      <c r="AI4" s="38"/>
      <c r="AJ4" s="38"/>
    </row>
    <row r="5" spans="1:36" ht="18" customHeight="1" x14ac:dyDescent="0.2">
      <c r="A5" s="35"/>
      <c r="B5" s="30"/>
      <c r="C5" s="984"/>
      <c r="D5" s="984"/>
      <c r="E5" s="984"/>
      <c r="F5" s="39"/>
      <c r="G5" s="40" t="s">
        <v>103</v>
      </c>
      <c r="H5" s="41"/>
      <c r="I5" s="39"/>
      <c r="J5" s="40" t="s">
        <v>104</v>
      </c>
      <c r="K5" s="41"/>
      <c r="L5" s="39"/>
      <c r="M5" s="40" t="s">
        <v>105</v>
      </c>
      <c r="N5" s="41"/>
      <c r="O5" s="309"/>
      <c r="P5" s="40" t="s">
        <v>106</v>
      </c>
      <c r="Q5" s="310"/>
      <c r="R5" s="996" t="s">
        <v>630</v>
      </c>
      <c r="S5" s="997"/>
      <c r="T5" s="998"/>
      <c r="U5" s="42" t="s">
        <v>107</v>
      </c>
      <c r="V5" s="999" t="s">
        <v>108</v>
      </c>
      <c r="W5" s="309" t="s">
        <v>109</v>
      </c>
      <c r="X5" s="309" t="s">
        <v>110</v>
      </c>
      <c r="Y5" s="309" t="s">
        <v>111</v>
      </c>
      <c r="Z5" s="721" t="s">
        <v>109</v>
      </c>
      <c r="AA5" s="309" t="s">
        <v>112</v>
      </c>
      <c r="AB5" s="309" t="s">
        <v>113</v>
      </c>
      <c r="AC5" s="309" t="s">
        <v>114</v>
      </c>
      <c r="AD5" s="721"/>
      <c r="AE5" s="40" t="s">
        <v>106</v>
      </c>
      <c r="AF5" s="43"/>
      <c r="AG5" s="994"/>
      <c r="AH5" s="309" t="s">
        <v>115</v>
      </c>
      <c r="AI5" s="1000" t="s">
        <v>116</v>
      </c>
      <c r="AJ5" s="1000" t="s">
        <v>117</v>
      </c>
    </row>
    <row r="6" spans="1:36" ht="18" customHeight="1" x14ac:dyDescent="0.2">
      <c r="A6" s="990" t="s">
        <v>570</v>
      </c>
      <c r="B6" s="1001"/>
      <c r="C6" s="984"/>
      <c r="D6" s="984"/>
      <c r="E6" s="984"/>
      <c r="F6" s="44"/>
      <c r="G6" s="45"/>
      <c r="H6" s="45"/>
      <c r="I6" s="44"/>
      <c r="J6" s="45"/>
      <c r="K6" s="45"/>
      <c r="L6" s="44"/>
      <c r="M6" s="45"/>
      <c r="N6" s="45"/>
      <c r="O6" s="44"/>
      <c r="P6" s="45"/>
      <c r="Q6" s="46"/>
      <c r="R6" s="44"/>
      <c r="S6" s="45"/>
      <c r="T6" s="45"/>
      <c r="U6" s="38"/>
      <c r="V6" s="999"/>
      <c r="W6" s="35"/>
      <c r="X6" s="309" t="s">
        <v>118</v>
      </c>
      <c r="Y6" s="309" t="s">
        <v>571</v>
      </c>
      <c r="Z6" s="720"/>
      <c r="AA6" s="309" t="s">
        <v>120</v>
      </c>
      <c r="AB6" s="309" t="s">
        <v>121</v>
      </c>
      <c r="AC6" s="35"/>
      <c r="AD6" s="738"/>
      <c r="AE6" s="45"/>
      <c r="AF6" s="45"/>
      <c r="AG6" s="994"/>
      <c r="AH6" s="309" t="s">
        <v>122</v>
      </c>
      <c r="AI6" s="984"/>
      <c r="AJ6" s="984"/>
    </row>
    <row r="7" spans="1:36" ht="18" customHeight="1" x14ac:dyDescent="0.2">
      <c r="A7" s="35"/>
      <c r="B7" s="30"/>
      <c r="C7" s="984"/>
      <c r="D7" s="984"/>
      <c r="E7" s="984"/>
      <c r="F7" s="35"/>
      <c r="G7" s="35"/>
      <c r="H7" s="35"/>
      <c r="I7" s="35"/>
      <c r="J7" s="35"/>
      <c r="K7" s="35"/>
      <c r="L7" s="35"/>
      <c r="M7" s="35"/>
      <c r="N7" s="35"/>
      <c r="O7" s="35"/>
      <c r="P7" s="756"/>
      <c r="Q7" s="756"/>
      <c r="R7" s="35"/>
      <c r="S7" s="35"/>
      <c r="T7" s="35"/>
      <c r="U7" s="38"/>
      <c r="V7" s="999"/>
      <c r="W7" s="35"/>
      <c r="X7" s="309" t="s">
        <v>109</v>
      </c>
      <c r="Y7" s="309" t="s">
        <v>109</v>
      </c>
      <c r="Z7" s="720"/>
      <c r="AA7" s="309" t="s">
        <v>109</v>
      </c>
      <c r="AB7" s="309" t="s">
        <v>109</v>
      </c>
      <c r="AC7" s="35"/>
      <c r="AD7" s="720"/>
      <c r="AE7" s="35"/>
      <c r="AF7" s="35"/>
      <c r="AG7" s="994"/>
      <c r="AH7" s="309" t="s">
        <v>123</v>
      </c>
      <c r="AI7" s="984"/>
      <c r="AJ7" s="984"/>
    </row>
    <row r="8" spans="1:36" ht="18" customHeight="1" x14ac:dyDescent="0.2">
      <c r="A8" s="35"/>
      <c r="B8" s="30"/>
      <c r="C8" s="984"/>
      <c r="D8" s="984"/>
      <c r="E8" s="984"/>
      <c r="F8" s="309" t="s">
        <v>124</v>
      </c>
      <c r="G8" s="309" t="s">
        <v>125</v>
      </c>
      <c r="H8" s="309" t="s">
        <v>1</v>
      </c>
      <c r="I8" s="309" t="s">
        <v>124</v>
      </c>
      <c r="J8" s="309" t="s">
        <v>125</v>
      </c>
      <c r="K8" s="309" t="s">
        <v>1</v>
      </c>
      <c r="L8" s="309" t="s">
        <v>124</v>
      </c>
      <c r="M8" s="309" t="s">
        <v>125</v>
      </c>
      <c r="N8" s="309" t="s">
        <v>1</v>
      </c>
      <c r="O8" s="309" t="s">
        <v>124</v>
      </c>
      <c r="P8" s="42" t="s">
        <v>125</v>
      </c>
      <c r="Q8" s="42" t="s">
        <v>1</v>
      </c>
      <c r="R8" s="309" t="s">
        <v>124</v>
      </c>
      <c r="S8" s="309" t="s">
        <v>125</v>
      </c>
      <c r="T8" s="309" t="s">
        <v>1</v>
      </c>
      <c r="U8" s="42" t="s">
        <v>126</v>
      </c>
      <c r="V8" s="999"/>
      <c r="W8" s="309" t="s">
        <v>127</v>
      </c>
      <c r="X8" s="309" t="s">
        <v>128</v>
      </c>
      <c r="Y8" s="309" t="s">
        <v>128</v>
      </c>
      <c r="Z8" s="721" t="s">
        <v>128</v>
      </c>
      <c r="AA8" s="309" t="s">
        <v>128</v>
      </c>
      <c r="AB8" s="309" t="s">
        <v>128</v>
      </c>
      <c r="AC8" s="309" t="s">
        <v>129</v>
      </c>
      <c r="AD8" s="721" t="s">
        <v>124</v>
      </c>
      <c r="AE8" s="309" t="s">
        <v>125</v>
      </c>
      <c r="AF8" s="309" t="s">
        <v>1</v>
      </c>
      <c r="AG8" s="994"/>
      <c r="AH8" s="309" t="s">
        <v>130</v>
      </c>
      <c r="AI8" s="984"/>
      <c r="AJ8" s="984"/>
    </row>
    <row r="9" spans="1:36" ht="18" customHeight="1" x14ac:dyDescent="0.2">
      <c r="A9" s="35"/>
      <c r="B9" s="30"/>
      <c r="C9" s="984"/>
      <c r="D9" s="984"/>
      <c r="E9" s="984"/>
      <c r="F9" s="35"/>
      <c r="G9" s="35"/>
      <c r="H9" s="35"/>
      <c r="I9" s="35"/>
      <c r="J9" s="35"/>
      <c r="K9" s="35"/>
      <c r="L9" s="35"/>
      <c r="M9" s="35"/>
      <c r="N9" s="35"/>
      <c r="O9" s="35"/>
      <c r="P9" s="38"/>
      <c r="Q9" s="38"/>
      <c r="R9" s="35"/>
      <c r="S9" s="35"/>
      <c r="T9" s="35"/>
      <c r="U9" s="47"/>
      <c r="V9" s="35"/>
      <c r="W9" s="35"/>
      <c r="X9" s="35"/>
      <c r="Y9" s="35"/>
      <c r="Z9" s="720"/>
      <c r="AA9" s="35"/>
      <c r="AB9" s="35"/>
      <c r="AC9" s="35"/>
      <c r="AD9" s="720"/>
      <c r="AE9" s="35"/>
      <c r="AF9" s="35"/>
      <c r="AG9" s="995"/>
      <c r="AH9" s="35"/>
      <c r="AI9" s="38"/>
      <c r="AJ9" s="38"/>
    </row>
    <row r="10" spans="1:36" ht="18" customHeight="1" x14ac:dyDescent="0.2">
      <c r="A10" s="31"/>
      <c r="B10" s="32"/>
      <c r="C10" s="48"/>
      <c r="D10" s="49"/>
      <c r="E10" s="50"/>
      <c r="F10" s="51"/>
      <c r="G10" s="51"/>
      <c r="H10" s="51"/>
      <c r="I10" s="51"/>
      <c r="J10" s="51"/>
      <c r="K10" s="51"/>
      <c r="L10" s="51"/>
      <c r="M10" s="51"/>
      <c r="N10" s="51"/>
      <c r="O10" s="52"/>
      <c r="P10" s="711"/>
      <c r="Q10" s="711"/>
      <c r="R10" s="51"/>
      <c r="S10" s="51"/>
      <c r="T10" s="51"/>
      <c r="U10" s="51"/>
      <c r="V10" s="51"/>
      <c r="W10" s="51"/>
      <c r="X10" s="51"/>
      <c r="Y10" s="51"/>
      <c r="Z10" s="722"/>
      <c r="AA10" s="52"/>
      <c r="AB10" s="52"/>
      <c r="AC10" s="52"/>
      <c r="AD10" s="722"/>
      <c r="AE10" s="52"/>
      <c r="AF10" s="52"/>
      <c r="AG10" s="51"/>
      <c r="AH10" s="50"/>
      <c r="AI10" s="51"/>
      <c r="AJ10" s="51"/>
    </row>
    <row r="11" spans="1:36" ht="18" customHeight="1" x14ac:dyDescent="0.2">
      <c r="A11" s="979" t="s">
        <v>572</v>
      </c>
      <c r="B11" s="980"/>
      <c r="C11" s="53"/>
      <c r="D11" s="54">
        <f>SUM(D12:D14)</f>
        <v>404</v>
      </c>
      <c r="E11" s="54">
        <f>SUM(E12:E14)</f>
        <v>2140</v>
      </c>
      <c r="F11" s="54">
        <f>SUM(F12:F14)</f>
        <v>6971</v>
      </c>
      <c r="G11" s="54">
        <f t="shared" ref="G11:AJ11" si="0">SUM(G12:G14)</f>
        <v>6981</v>
      </c>
      <c r="H11" s="54">
        <f>SUM(H12:H14)</f>
        <v>13952</v>
      </c>
      <c r="I11" s="54">
        <f t="shared" si="0"/>
        <v>7853</v>
      </c>
      <c r="J11" s="54">
        <f t="shared" si="0"/>
        <v>7407</v>
      </c>
      <c r="K11" s="54">
        <f t="shared" si="0"/>
        <v>15260</v>
      </c>
      <c r="L11" s="54">
        <f t="shared" si="0"/>
        <v>8321</v>
      </c>
      <c r="M11" s="54">
        <f t="shared" si="0"/>
        <v>7916</v>
      </c>
      <c r="N11" s="54">
        <f t="shared" si="0"/>
        <v>16237</v>
      </c>
      <c r="O11" s="54">
        <f>SUM(O12:O14)</f>
        <v>23145</v>
      </c>
      <c r="P11" s="757">
        <f t="shared" si="0"/>
        <v>22304</v>
      </c>
      <c r="Q11" s="757">
        <f t="shared" si="0"/>
        <v>45449</v>
      </c>
      <c r="R11" s="54">
        <f t="shared" si="0"/>
        <v>8408</v>
      </c>
      <c r="S11" s="54">
        <f t="shared" si="0"/>
        <v>8343</v>
      </c>
      <c r="T11" s="54">
        <f t="shared" si="0"/>
        <v>16751</v>
      </c>
      <c r="U11" s="54">
        <f t="shared" si="0"/>
        <v>374</v>
      </c>
      <c r="V11" s="54">
        <f t="shared" si="0"/>
        <v>176</v>
      </c>
      <c r="W11" s="54">
        <f t="shared" si="0"/>
        <v>74</v>
      </c>
      <c r="X11" s="54">
        <f t="shared" si="0"/>
        <v>221</v>
      </c>
      <c r="Y11" s="54">
        <f t="shared" si="0"/>
        <v>79</v>
      </c>
      <c r="Z11" s="723">
        <f t="shared" si="0"/>
        <v>3415</v>
      </c>
      <c r="AA11" s="54">
        <f t="shared" si="0"/>
        <v>18</v>
      </c>
      <c r="AB11" s="54">
        <f t="shared" si="0"/>
        <v>8</v>
      </c>
      <c r="AC11" s="54">
        <f t="shared" si="0"/>
        <v>28</v>
      </c>
      <c r="AD11" s="723">
        <f t="shared" si="0"/>
        <v>350</v>
      </c>
      <c r="AE11" s="54">
        <f t="shared" si="0"/>
        <v>4043</v>
      </c>
      <c r="AF11" s="54">
        <f t="shared" si="0"/>
        <v>4393</v>
      </c>
      <c r="AG11" s="54">
        <f t="shared" si="0"/>
        <v>521</v>
      </c>
      <c r="AH11" s="54">
        <f t="shared" si="0"/>
        <v>471</v>
      </c>
      <c r="AI11" s="54">
        <f t="shared" si="0"/>
        <v>758</v>
      </c>
      <c r="AJ11" s="54">
        <f t="shared" si="0"/>
        <v>1229</v>
      </c>
    </row>
    <row r="12" spans="1:36" ht="18" customHeight="1" x14ac:dyDescent="0.2">
      <c r="A12" s="979" t="s">
        <v>579</v>
      </c>
      <c r="B12" s="980"/>
      <c r="C12" s="53"/>
      <c r="D12" s="54">
        <f>D17+D20+D23+D26+D29+D32+D36+D39+D43+D46+D49+D52+D55+D58</f>
        <v>48</v>
      </c>
      <c r="E12" s="54">
        <f>E17+E20+E23+E26+E29+E32+E36+E39+E43+E46+E49+E52+E55+E58</f>
        <v>145</v>
      </c>
      <c r="F12" s="54">
        <f>F17+F20+F23+F26+F29+F32+F36+F39+F43+F46+F49+F52+F55+F58</f>
        <v>276</v>
      </c>
      <c r="G12" s="54">
        <f t="shared" ref="G12:AJ12" si="1">G17+G20+G23+G26+G29+G32+G36+G39+G43+G46+G49+G52+G55+G58</f>
        <v>261</v>
      </c>
      <c r="H12" s="54">
        <f t="shared" si="1"/>
        <v>537</v>
      </c>
      <c r="I12" s="54">
        <f t="shared" si="1"/>
        <v>328</v>
      </c>
      <c r="J12" s="54">
        <f t="shared" si="1"/>
        <v>329</v>
      </c>
      <c r="K12" s="54">
        <f t="shared" si="1"/>
        <v>657</v>
      </c>
      <c r="L12" s="54">
        <f t="shared" si="1"/>
        <v>374</v>
      </c>
      <c r="M12" s="54">
        <f t="shared" si="1"/>
        <v>355</v>
      </c>
      <c r="N12" s="54">
        <f t="shared" si="1"/>
        <v>729</v>
      </c>
      <c r="O12" s="54">
        <f>O17+O20+O23+O26+O29+O32+O36+O39+O43+O46+O49+O52+O55+O58</f>
        <v>978</v>
      </c>
      <c r="P12" s="757">
        <f t="shared" si="1"/>
        <v>945</v>
      </c>
      <c r="Q12" s="757">
        <f t="shared" si="1"/>
        <v>1923</v>
      </c>
      <c r="R12" s="54">
        <f t="shared" si="1"/>
        <v>392</v>
      </c>
      <c r="S12" s="54">
        <f t="shared" si="1"/>
        <v>349</v>
      </c>
      <c r="T12" s="54">
        <f t="shared" si="1"/>
        <v>741</v>
      </c>
      <c r="U12" s="54">
        <f t="shared" si="1"/>
        <v>43</v>
      </c>
      <c r="V12" s="54">
        <f t="shared" si="1"/>
        <v>8</v>
      </c>
      <c r="W12" s="54">
        <f t="shared" si="1"/>
        <v>4</v>
      </c>
      <c r="X12" s="54">
        <f t="shared" si="1"/>
        <v>1</v>
      </c>
      <c r="Y12" s="54">
        <f t="shared" si="1"/>
        <v>1</v>
      </c>
      <c r="Z12" s="723">
        <f t="shared" si="1"/>
        <v>250</v>
      </c>
      <c r="AA12" s="54">
        <f t="shared" si="1"/>
        <v>10</v>
      </c>
      <c r="AB12" s="54">
        <f t="shared" si="1"/>
        <v>0</v>
      </c>
      <c r="AC12" s="54">
        <f t="shared" si="1"/>
        <v>0</v>
      </c>
      <c r="AD12" s="723">
        <f t="shared" si="1"/>
        <v>34</v>
      </c>
      <c r="AE12" s="54">
        <f t="shared" si="1"/>
        <v>283</v>
      </c>
      <c r="AF12" s="54">
        <f t="shared" si="1"/>
        <v>317</v>
      </c>
      <c r="AG12" s="54">
        <f t="shared" si="1"/>
        <v>25</v>
      </c>
      <c r="AH12" s="54">
        <f t="shared" si="1"/>
        <v>11</v>
      </c>
      <c r="AI12" s="54">
        <f t="shared" si="1"/>
        <v>30</v>
      </c>
      <c r="AJ12" s="54">
        <f t="shared" si="1"/>
        <v>41</v>
      </c>
    </row>
    <row r="13" spans="1:36" ht="18" customHeight="1" x14ac:dyDescent="0.2">
      <c r="A13" s="979" t="s">
        <v>573</v>
      </c>
      <c r="B13" s="980"/>
      <c r="C13" s="53"/>
      <c r="D13" s="54">
        <f>D33+D40</f>
        <v>2</v>
      </c>
      <c r="E13" s="54">
        <f>E33+E40</f>
        <v>6</v>
      </c>
      <c r="F13" s="54">
        <f>F33+F40</f>
        <v>16</v>
      </c>
      <c r="G13" s="54">
        <f t="shared" ref="G13:AJ13" si="2">G33+G40</f>
        <v>13</v>
      </c>
      <c r="H13" s="54">
        <f t="shared" si="2"/>
        <v>29</v>
      </c>
      <c r="I13" s="54">
        <f t="shared" si="2"/>
        <v>24</v>
      </c>
      <c r="J13" s="54">
        <f t="shared" si="2"/>
        <v>23</v>
      </c>
      <c r="K13" s="54">
        <f t="shared" si="2"/>
        <v>47</v>
      </c>
      <c r="L13" s="54">
        <f t="shared" si="2"/>
        <v>16</v>
      </c>
      <c r="M13" s="54">
        <f>M33+M40</f>
        <v>29</v>
      </c>
      <c r="N13" s="54">
        <f t="shared" si="2"/>
        <v>45</v>
      </c>
      <c r="O13" s="54">
        <f t="shared" si="2"/>
        <v>56</v>
      </c>
      <c r="P13" s="757">
        <f t="shared" si="2"/>
        <v>65</v>
      </c>
      <c r="Q13" s="757">
        <f t="shared" si="2"/>
        <v>121</v>
      </c>
      <c r="R13" s="54">
        <f t="shared" si="2"/>
        <v>28</v>
      </c>
      <c r="S13" s="54">
        <f t="shared" si="2"/>
        <v>20</v>
      </c>
      <c r="T13" s="54">
        <f t="shared" si="2"/>
        <v>48</v>
      </c>
      <c r="U13" s="54">
        <f t="shared" si="2"/>
        <v>0</v>
      </c>
      <c r="V13" s="54">
        <f t="shared" si="2"/>
        <v>2</v>
      </c>
      <c r="W13" s="54">
        <f t="shared" si="2"/>
        <v>0</v>
      </c>
      <c r="X13" s="54">
        <f t="shared" si="2"/>
        <v>0</v>
      </c>
      <c r="Y13" s="54">
        <f t="shared" si="2"/>
        <v>0</v>
      </c>
      <c r="Z13" s="723">
        <f t="shared" si="2"/>
        <v>6</v>
      </c>
      <c r="AA13" s="54">
        <f t="shared" si="2"/>
        <v>1</v>
      </c>
      <c r="AB13" s="54">
        <f t="shared" si="2"/>
        <v>0</v>
      </c>
      <c r="AC13" s="54">
        <f t="shared" si="2"/>
        <v>0</v>
      </c>
      <c r="AD13" s="723">
        <f t="shared" si="2"/>
        <v>2</v>
      </c>
      <c r="AE13" s="54">
        <f t="shared" si="2"/>
        <v>7</v>
      </c>
      <c r="AF13" s="54">
        <f t="shared" si="2"/>
        <v>9</v>
      </c>
      <c r="AG13" s="54">
        <f t="shared" si="2"/>
        <v>0</v>
      </c>
      <c r="AH13" s="54">
        <f t="shared" si="2"/>
        <v>1</v>
      </c>
      <c r="AI13" s="54">
        <f t="shared" si="2"/>
        <v>0</v>
      </c>
      <c r="AJ13" s="54">
        <f t="shared" si="2"/>
        <v>1</v>
      </c>
    </row>
    <row r="14" spans="1:36" ht="18" customHeight="1" x14ac:dyDescent="0.2">
      <c r="A14" s="979" t="s">
        <v>574</v>
      </c>
      <c r="B14" s="980"/>
      <c r="C14" s="53"/>
      <c r="D14" s="54">
        <f>D18+D21+D24+D27+D30+D34+D37+D41+D44+D47+D50+D53+D56+D59</f>
        <v>354</v>
      </c>
      <c r="E14" s="54">
        <f>E18+E21+E24+E27+E30+E34+E37+E41+E44+E47+E50+E53+E56+E59</f>
        <v>1989</v>
      </c>
      <c r="F14" s="54">
        <f>F18+F21+F24+F27+F30+F34+F37+F41+F44+F47+F50+F53+F56+F59</f>
        <v>6679</v>
      </c>
      <c r="G14" s="54">
        <f t="shared" ref="G14:AJ14" si="3">G18+G21+G24+G27+G30+G34+G37+G41+G44+G47+G50+G53+G56+G59</f>
        <v>6707</v>
      </c>
      <c r="H14" s="54">
        <f t="shared" si="3"/>
        <v>13386</v>
      </c>
      <c r="I14" s="54">
        <f t="shared" si="3"/>
        <v>7501</v>
      </c>
      <c r="J14" s="54">
        <f t="shared" si="3"/>
        <v>7055</v>
      </c>
      <c r="K14" s="54">
        <f t="shared" si="3"/>
        <v>14556</v>
      </c>
      <c r="L14" s="54">
        <f t="shared" si="3"/>
        <v>7931</v>
      </c>
      <c r="M14" s="54">
        <f t="shared" si="3"/>
        <v>7532</v>
      </c>
      <c r="N14" s="54">
        <f t="shared" si="3"/>
        <v>15463</v>
      </c>
      <c r="O14" s="54">
        <f t="shared" si="3"/>
        <v>22111</v>
      </c>
      <c r="P14" s="757">
        <f t="shared" si="3"/>
        <v>21294</v>
      </c>
      <c r="Q14" s="757">
        <f t="shared" si="3"/>
        <v>43405</v>
      </c>
      <c r="R14" s="54">
        <f t="shared" si="3"/>
        <v>7988</v>
      </c>
      <c r="S14" s="54">
        <f t="shared" si="3"/>
        <v>7974</v>
      </c>
      <c r="T14" s="54">
        <f t="shared" si="3"/>
        <v>15962</v>
      </c>
      <c r="U14" s="54">
        <f t="shared" si="3"/>
        <v>331</v>
      </c>
      <c r="V14" s="54">
        <f t="shared" si="3"/>
        <v>166</v>
      </c>
      <c r="W14" s="54">
        <f t="shared" si="3"/>
        <v>70</v>
      </c>
      <c r="X14" s="54">
        <f t="shared" si="3"/>
        <v>220</v>
      </c>
      <c r="Y14" s="54">
        <f t="shared" si="3"/>
        <v>78</v>
      </c>
      <c r="Z14" s="723">
        <f t="shared" si="3"/>
        <v>3159</v>
      </c>
      <c r="AA14" s="54">
        <f t="shared" si="3"/>
        <v>7</v>
      </c>
      <c r="AB14" s="54">
        <f t="shared" si="3"/>
        <v>8</v>
      </c>
      <c r="AC14" s="54">
        <f t="shared" si="3"/>
        <v>28</v>
      </c>
      <c r="AD14" s="723">
        <f t="shared" si="3"/>
        <v>314</v>
      </c>
      <c r="AE14" s="54">
        <f t="shared" si="3"/>
        <v>3753</v>
      </c>
      <c r="AF14" s="54">
        <f t="shared" si="3"/>
        <v>4067</v>
      </c>
      <c r="AG14" s="54">
        <f t="shared" si="3"/>
        <v>496</v>
      </c>
      <c r="AH14" s="54">
        <f t="shared" si="3"/>
        <v>459</v>
      </c>
      <c r="AI14" s="54">
        <f t="shared" si="3"/>
        <v>728</v>
      </c>
      <c r="AJ14" s="54">
        <f t="shared" si="3"/>
        <v>1187</v>
      </c>
    </row>
    <row r="15" spans="1:36" ht="18" customHeight="1" x14ac:dyDescent="0.2">
      <c r="A15" s="44"/>
      <c r="B15" s="45"/>
      <c r="C15" s="55"/>
      <c r="D15" s="56"/>
      <c r="E15" s="57"/>
      <c r="F15" s="58"/>
      <c r="G15" s="58"/>
      <c r="H15" s="58"/>
      <c r="I15" s="58"/>
      <c r="J15" s="58"/>
      <c r="K15" s="58"/>
      <c r="L15" s="58"/>
      <c r="M15" s="58"/>
      <c r="N15" s="58"/>
      <c r="O15" s="59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724"/>
      <c r="AA15" s="59"/>
      <c r="AB15" s="59"/>
      <c r="AC15" s="59"/>
      <c r="AD15" s="724"/>
      <c r="AE15" s="59"/>
      <c r="AF15" s="59"/>
      <c r="AG15" s="58"/>
      <c r="AH15" s="57"/>
      <c r="AI15" s="58"/>
      <c r="AJ15" s="58"/>
    </row>
    <row r="16" spans="1:36" ht="18" customHeight="1" x14ac:dyDescent="0.2">
      <c r="A16" s="60"/>
      <c r="B16" s="35"/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711"/>
      <c r="Q16" s="62"/>
      <c r="R16" s="51"/>
      <c r="S16" s="51"/>
      <c r="T16" s="62"/>
      <c r="U16" s="51"/>
      <c r="V16" s="51"/>
      <c r="W16" s="51"/>
      <c r="X16" s="51"/>
      <c r="Y16" s="51"/>
      <c r="Z16" s="725"/>
      <c r="AA16" s="51"/>
      <c r="AB16" s="51"/>
      <c r="AC16" s="51"/>
      <c r="AD16" s="725"/>
      <c r="AE16" s="51"/>
      <c r="AF16" s="62"/>
      <c r="AG16" s="51"/>
      <c r="AH16" s="51"/>
      <c r="AI16" s="51"/>
      <c r="AJ16" s="674"/>
    </row>
    <row r="17" spans="1:36" ht="18" customHeight="1" x14ac:dyDescent="0.15">
      <c r="A17" s="64"/>
      <c r="B17" s="1002" t="s">
        <v>134</v>
      </c>
      <c r="C17" s="61" t="s">
        <v>135</v>
      </c>
      <c r="D17" s="65">
        <v>3</v>
      </c>
      <c r="E17" s="65">
        <v>7</v>
      </c>
      <c r="F17" s="65">
        <v>8</v>
      </c>
      <c r="G17" s="65">
        <v>12</v>
      </c>
      <c r="H17" s="62">
        <f>F17+G17</f>
        <v>20</v>
      </c>
      <c r="I17" s="65">
        <v>11</v>
      </c>
      <c r="J17" s="65">
        <v>21</v>
      </c>
      <c r="K17" s="62">
        <f>I17+J17</f>
        <v>32</v>
      </c>
      <c r="L17" s="65">
        <v>15</v>
      </c>
      <c r="M17" s="65">
        <v>15</v>
      </c>
      <c r="N17" s="62">
        <f>L17+M17</f>
        <v>30</v>
      </c>
      <c r="O17" s="62">
        <f>F17+I17+L17</f>
        <v>34</v>
      </c>
      <c r="P17" s="63">
        <f>G17+J17+M17</f>
        <v>48</v>
      </c>
      <c r="Q17" s="62">
        <f>O17+P17</f>
        <v>82</v>
      </c>
      <c r="R17" s="66">
        <v>21</v>
      </c>
      <c r="S17" s="66">
        <v>12</v>
      </c>
      <c r="T17" s="62">
        <v>33</v>
      </c>
      <c r="U17" s="66">
        <v>3</v>
      </c>
      <c r="V17" s="63">
        <v>1</v>
      </c>
      <c r="W17" s="63">
        <v>0</v>
      </c>
      <c r="X17" s="63">
        <v>0</v>
      </c>
      <c r="Y17" s="63">
        <v>0</v>
      </c>
      <c r="Z17" s="726">
        <v>8</v>
      </c>
      <c r="AA17" s="63">
        <v>0</v>
      </c>
      <c r="AB17" s="63">
        <v>0</v>
      </c>
      <c r="AC17" s="63">
        <v>0</v>
      </c>
      <c r="AD17" s="726">
        <v>2</v>
      </c>
      <c r="AE17" s="66">
        <v>10</v>
      </c>
      <c r="AF17" s="62">
        <f>+AD17+AE17</f>
        <v>12</v>
      </c>
      <c r="AG17" s="66">
        <v>4</v>
      </c>
      <c r="AH17" s="66">
        <v>1</v>
      </c>
      <c r="AI17" s="66">
        <v>4</v>
      </c>
      <c r="AJ17" s="675">
        <v>5</v>
      </c>
    </row>
    <row r="18" spans="1:36" ht="18" customHeight="1" x14ac:dyDescent="0.15">
      <c r="A18" s="64"/>
      <c r="B18" s="1002"/>
      <c r="C18" s="61" t="s">
        <v>136</v>
      </c>
      <c r="D18" s="65">
        <v>18</v>
      </c>
      <c r="E18" s="65">
        <v>94</v>
      </c>
      <c r="F18" s="65">
        <v>299</v>
      </c>
      <c r="G18" s="65">
        <v>268</v>
      </c>
      <c r="H18" s="62">
        <f>F18+G18</f>
        <v>567</v>
      </c>
      <c r="I18" s="65">
        <v>354</v>
      </c>
      <c r="J18" s="65">
        <v>330</v>
      </c>
      <c r="K18" s="62">
        <f>I18+J18</f>
        <v>684</v>
      </c>
      <c r="L18" s="65">
        <v>366</v>
      </c>
      <c r="M18" s="65">
        <v>349</v>
      </c>
      <c r="N18" s="62">
        <f>L18+M18</f>
        <v>715</v>
      </c>
      <c r="O18" s="62">
        <f>F18+I18+L18</f>
        <v>1019</v>
      </c>
      <c r="P18" s="63">
        <f>G18+J18+M18</f>
        <v>947</v>
      </c>
      <c r="Q18" s="62">
        <f>O18+P18</f>
        <v>1966</v>
      </c>
      <c r="R18" s="66">
        <v>380</v>
      </c>
      <c r="S18" s="66">
        <v>368</v>
      </c>
      <c r="T18" s="62">
        <v>748</v>
      </c>
      <c r="U18" s="66">
        <v>16</v>
      </c>
      <c r="V18" s="63">
        <v>12</v>
      </c>
      <c r="W18" s="66">
        <v>1</v>
      </c>
      <c r="X18" s="63">
        <v>10</v>
      </c>
      <c r="Y18" s="63">
        <v>0</v>
      </c>
      <c r="Z18" s="726">
        <v>137</v>
      </c>
      <c r="AA18" s="63">
        <v>0</v>
      </c>
      <c r="AB18" s="63">
        <v>0</v>
      </c>
      <c r="AC18" s="66">
        <v>0</v>
      </c>
      <c r="AD18" s="726">
        <v>17</v>
      </c>
      <c r="AE18" s="66">
        <v>159</v>
      </c>
      <c r="AF18" s="62">
        <f>+AD18+AE18</f>
        <v>176</v>
      </c>
      <c r="AG18" s="66">
        <v>24</v>
      </c>
      <c r="AH18" s="66">
        <v>22</v>
      </c>
      <c r="AI18" s="66">
        <v>30</v>
      </c>
      <c r="AJ18" s="675">
        <v>52</v>
      </c>
    </row>
    <row r="19" spans="1:36" ht="18" customHeight="1" x14ac:dyDescent="0.2">
      <c r="A19" s="1000" t="s">
        <v>137</v>
      </c>
      <c r="B19" s="35"/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  <c r="Q19" s="62"/>
      <c r="R19" s="63"/>
      <c r="S19" s="63"/>
      <c r="T19" s="62"/>
      <c r="U19" s="63"/>
      <c r="V19" s="63"/>
      <c r="W19" s="63"/>
      <c r="X19" s="63"/>
      <c r="Y19" s="63"/>
      <c r="Z19" s="727"/>
      <c r="AA19" s="63"/>
      <c r="AB19" s="63"/>
      <c r="AC19" s="63"/>
      <c r="AD19" s="727"/>
      <c r="AE19" s="63"/>
      <c r="AF19" s="62"/>
      <c r="AG19" s="63"/>
      <c r="AH19" s="63"/>
      <c r="AI19" s="63"/>
      <c r="AJ19" s="675"/>
    </row>
    <row r="20" spans="1:36" ht="18" customHeight="1" x14ac:dyDescent="0.2">
      <c r="A20" s="1000"/>
      <c r="B20" s="1002" t="s">
        <v>138</v>
      </c>
      <c r="C20" s="61" t="s">
        <v>135</v>
      </c>
      <c r="D20" s="65">
        <v>9</v>
      </c>
      <c r="E20" s="65">
        <v>27</v>
      </c>
      <c r="F20" s="65">
        <v>100</v>
      </c>
      <c r="G20" s="65">
        <v>69</v>
      </c>
      <c r="H20" s="62">
        <f>F20+G20</f>
        <v>169</v>
      </c>
      <c r="I20" s="65">
        <v>110</v>
      </c>
      <c r="J20" s="65">
        <v>100</v>
      </c>
      <c r="K20" s="62">
        <f>I20+J20</f>
        <v>210</v>
      </c>
      <c r="L20" s="65">
        <v>148</v>
      </c>
      <c r="M20" s="65">
        <v>106</v>
      </c>
      <c r="N20" s="62">
        <f>L20+M20</f>
        <v>254</v>
      </c>
      <c r="O20" s="62">
        <f>F20+I20+L20</f>
        <v>358</v>
      </c>
      <c r="P20" s="63">
        <f>G20+J20+M20</f>
        <v>275</v>
      </c>
      <c r="Q20" s="62">
        <f>O20+P20</f>
        <v>633</v>
      </c>
      <c r="R20" s="66">
        <v>127</v>
      </c>
      <c r="S20" s="66">
        <v>111</v>
      </c>
      <c r="T20" s="62">
        <v>238</v>
      </c>
      <c r="U20" s="66">
        <v>9</v>
      </c>
      <c r="V20" s="63">
        <v>0</v>
      </c>
      <c r="W20" s="63">
        <v>0</v>
      </c>
      <c r="X20" s="63">
        <v>0</v>
      </c>
      <c r="Y20" s="63">
        <v>0</v>
      </c>
      <c r="Z20" s="726">
        <v>96</v>
      </c>
      <c r="AA20" s="66">
        <v>10</v>
      </c>
      <c r="AB20" s="63">
        <v>0</v>
      </c>
      <c r="AC20" s="63">
        <v>0</v>
      </c>
      <c r="AD20" s="726">
        <v>6</v>
      </c>
      <c r="AE20" s="66">
        <v>109</v>
      </c>
      <c r="AF20" s="62">
        <f>+AD20+AE20</f>
        <v>115</v>
      </c>
      <c r="AG20" s="63">
        <v>0</v>
      </c>
      <c r="AH20" s="63">
        <v>0</v>
      </c>
      <c r="AI20" s="63">
        <v>0</v>
      </c>
      <c r="AJ20" s="675">
        <v>0</v>
      </c>
    </row>
    <row r="21" spans="1:36" ht="18" customHeight="1" x14ac:dyDescent="0.2">
      <c r="A21" s="1000"/>
      <c r="B21" s="1002"/>
      <c r="C21" s="61" t="s">
        <v>136</v>
      </c>
      <c r="D21" s="65">
        <v>128</v>
      </c>
      <c r="E21" s="65">
        <v>892</v>
      </c>
      <c r="F21" s="65">
        <v>3377</v>
      </c>
      <c r="G21" s="65">
        <v>3431</v>
      </c>
      <c r="H21" s="62">
        <f>F21+G21</f>
        <v>6808</v>
      </c>
      <c r="I21" s="65">
        <v>3799</v>
      </c>
      <c r="J21" s="65">
        <v>3592</v>
      </c>
      <c r="K21" s="62">
        <f>I21+J21</f>
        <v>7391</v>
      </c>
      <c r="L21" s="65">
        <v>3997</v>
      </c>
      <c r="M21" s="65">
        <v>3774</v>
      </c>
      <c r="N21" s="62">
        <f>L21+M21</f>
        <v>7771</v>
      </c>
      <c r="O21" s="62">
        <f>F21+I21+L21</f>
        <v>11173</v>
      </c>
      <c r="P21" s="63">
        <f>G21+J21+M21</f>
        <v>10797</v>
      </c>
      <c r="Q21" s="62">
        <f>O21+P21</f>
        <v>21970</v>
      </c>
      <c r="R21" s="66">
        <v>3959</v>
      </c>
      <c r="S21" s="66">
        <v>3893</v>
      </c>
      <c r="T21" s="62">
        <v>7852</v>
      </c>
      <c r="U21" s="66">
        <v>121</v>
      </c>
      <c r="V21" s="63">
        <v>61</v>
      </c>
      <c r="W21" s="66">
        <v>36</v>
      </c>
      <c r="X21" s="63">
        <v>84</v>
      </c>
      <c r="Y21" s="63">
        <v>48</v>
      </c>
      <c r="Z21" s="726">
        <v>1525</v>
      </c>
      <c r="AA21" s="66">
        <v>2</v>
      </c>
      <c r="AB21" s="63">
        <v>4</v>
      </c>
      <c r="AC21" s="66">
        <v>12</v>
      </c>
      <c r="AD21" s="726">
        <v>119</v>
      </c>
      <c r="AE21" s="66">
        <v>1774</v>
      </c>
      <c r="AF21" s="62">
        <f>+AD21+AE21</f>
        <v>1893</v>
      </c>
      <c r="AG21" s="66">
        <v>185</v>
      </c>
      <c r="AH21" s="66">
        <v>218</v>
      </c>
      <c r="AI21" s="66">
        <v>338</v>
      </c>
      <c r="AJ21" s="675">
        <v>556</v>
      </c>
    </row>
    <row r="22" spans="1:36" ht="18" customHeight="1" x14ac:dyDescent="0.2">
      <c r="A22" s="1000"/>
      <c r="B22" s="61"/>
      <c r="C22" s="61"/>
      <c r="D22" s="65"/>
      <c r="E22" s="65"/>
      <c r="F22" s="65"/>
      <c r="G22" s="65"/>
      <c r="H22" s="62"/>
      <c r="I22" s="65"/>
      <c r="J22" s="65"/>
      <c r="K22" s="62"/>
      <c r="L22" s="65"/>
      <c r="M22" s="65"/>
      <c r="N22" s="62"/>
      <c r="O22" s="62"/>
      <c r="P22" s="63"/>
      <c r="Q22" s="62"/>
      <c r="R22" s="66"/>
      <c r="S22" s="66"/>
      <c r="T22" s="62"/>
      <c r="U22" s="66"/>
      <c r="V22" s="66"/>
      <c r="W22" s="66"/>
      <c r="X22" s="66"/>
      <c r="Y22" s="66"/>
      <c r="Z22" s="726"/>
      <c r="AA22" s="66"/>
      <c r="AB22" s="66"/>
      <c r="AC22" s="66"/>
      <c r="AD22" s="726"/>
      <c r="AE22" s="66"/>
      <c r="AF22" s="62"/>
      <c r="AG22" s="66"/>
      <c r="AH22" s="66"/>
      <c r="AI22" s="66"/>
      <c r="AJ22" s="675"/>
    </row>
    <row r="23" spans="1:36" ht="18" customHeight="1" x14ac:dyDescent="0.2">
      <c r="A23" s="1000"/>
      <c r="B23" s="1002" t="s">
        <v>139</v>
      </c>
      <c r="C23" s="61" t="s">
        <v>135</v>
      </c>
      <c r="D23" s="65">
        <v>3</v>
      </c>
      <c r="E23" s="65">
        <v>11</v>
      </c>
      <c r="F23" s="65">
        <v>19</v>
      </c>
      <c r="G23" s="65">
        <v>9</v>
      </c>
      <c r="H23" s="62">
        <f>F23+G23</f>
        <v>28</v>
      </c>
      <c r="I23" s="65">
        <v>12</v>
      </c>
      <c r="J23" s="65">
        <v>14</v>
      </c>
      <c r="K23" s="62">
        <f>I23+J23</f>
        <v>26</v>
      </c>
      <c r="L23" s="65">
        <v>14</v>
      </c>
      <c r="M23" s="65">
        <v>15</v>
      </c>
      <c r="N23" s="62">
        <f>L23+M23</f>
        <v>29</v>
      </c>
      <c r="O23" s="62">
        <f>F23+I23+L23</f>
        <v>45</v>
      </c>
      <c r="P23" s="63">
        <f>G23+J23+M23</f>
        <v>38</v>
      </c>
      <c r="Q23" s="62">
        <f>O23+P23</f>
        <v>83</v>
      </c>
      <c r="R23" s="66">
        <v>16</v>
      </c>
      <c r="S23" s="66">
        <v>20</v>
      </c>
      <c r="T23" s="62">
        <v>36</v>
      </c>
      <c r="U23" s="66">
        <v>2</v>
      </c>
      <c r="V23" s="63">
        <v>0</v>
      </c>
      <c r="W23" s="63">
        <v>0</v>
      </c>
      <c r="X23" s="63">
        <v>0</v>
      </c>
      <c r="Y23" s="63">
        <v>0</v>
      </c>
      <c r="Z23" s="726">
        <v>10</v>
      </c>
      <c r="AA23" s="63">
        <v>0</v>
      </c>
      <c r="AB23" s="63">
        <v>0</v>
      </c>
      <c r="AC23" s="63">
        <v>0</v>
      </c>
      <c r="AD23" s="726">
        <v>1</v>
      </c>
      <c r="AE23" s="66">
        <v>11</v>
      </c>
      <c r="AF23" s="62">
        <f>+AD23+AE23</f>
        <v>12</v>
      </c>
      <c r="AG23" s="66">
        <v>1</v>
      </c>
      <c r="AH23" s="63">
        <v>1</v>
      </c>
      <c r="AI23" s="63">
        <v>0</v>
      </c>
      <c r="AJ23" s="675">
        <v>1</v>
      </c>
    </row>
    <row r="24" spans="1:36" ht="18" customHeight="1" x14ac:dyDescent="0.2">
      <c r="A24" s="1000"/>
      <c r="B24" s="1002"/>
      <c r="C24" s="61" t="s">
        <v>136</v>
      </c>
      <c r="D24" s="65">
        <v>22</v>
      </c>
      <c r="E24" s="65">
        <v>80</v>
      </c>
      <c r="F24" s="65">
        <v>224</v>
      </c>
      <c r="G24" s="65">
        <v>230</v>
      </c>
      <c r="H24" s="62">
        <f>F24+G24</f>
        <v>454</v>
      </c>
      <c r="I24" s="65">
        <v>232</v>
      </c>
      <c r="J24" s="65">
        <v>248</v>
      </c>
      <c r="K24" s="62">
        <f>I24+J24</f>
        <v>480</v>
      </c>
      <c r="L24" s="65">
        <v>269</v>
      </c>
      <c r="M24" s="65">
        <v>284</v>
      </c>
      <c r="N24" s="62">
        <f>L24+M24</f>
        <v>553</v>
      </c>
      <c r="O24" s="62">
        <f>F24+I24+L24</f>
        <v>725</v>
      </c>
      <c r="P24" s="63">
        <f>G24+J24+M24</f>
        <v>762</v>
      </c>
      <c r="Q24" s="62">
        <f>O24+P24</f>
        <v>1487</v>
      </c>
      <c r="R24" s="66">
        <v>293</v>
      </c>
      <c r="S24" s="66">
        <v>272</v>
      </c>
      <c r="T24" s="62">
        <v>565</v>
      </c>
      <c r="U24" s="66">
        <v>21</v>
      </c>
      <c r="V24" s="63">
        <v>6</v>
      </c>
      <c r="W24" s="66">
        <v>0</v>
      </c>
      <c r="X24" s="63">
        <v>12</v>
      </c>
      <c r="Y24" s="63">
        <v>1</v>
      </c>
      <c r="Z24" s="726">
        <v>115</v>
      </c>
      <c r="AA24" s="63">
        <v>0</v>
      </c>
      <c r="AB24" s="63">
        <v>1</v>
      </c>
      <c r="AC24" s="63">
        <v>2</v>
      </c>
      <c r="AD24" s="726">
        <v>16</v>
      </c>
      <c r="AE24" s="66">
        <v>142</v>
      </c>
      <c r="AF24" s="62">
        <f>+AD24+AE24</f>
        <v>158</v>
      </c>
      <c r="AG24" s="66">
        <v>38</v>
      </c>
      <c r="AH24" s="66">
        <v>24</v>
      </c>
      <c r="AI24" s="66">
        <v>33</v>
      </c>
      <c r="AJ24" s="675">
        <v>57</v>
      </c>
    </row>
    <row r="25" spans="1:36" ht="18" customHeight="1" x14ac:dyDescent="0.2">
      <c r="A25" s="1000"/>
      <c r="B25" s="61"/>
      <c r="C25" s="61"/>
      <c r="D25" s="65"/>
      <c r="E25" s="65"/>
      <c r="F25" s="65"/>
      <c r="G25" s="65"/>
      <c r="H25" s="62"/>
      <c r="I25" s="65"/>
      <c r="J25" s="65"/>
      <c r="K25" s="62"/>
      <c r="L25" s="65"/>
      <c r="M25" s="65"/>
      <c r="N25" s="62"/>
      <c r="O25" s="62"/>
      <c r="P25" s="63"/>
      <c r="Q25" s="62"/>
      <c r="R25" s="66"/>
      <c r="S25" s="66"/>
      <c r="T25" s="62"/>
      <c r="U25" s="66"/>
      <c r="V25" s="66"/>
      <c r="W25" s="66"/>
      <c r="X25" s="66"/>
      <c r="Y25" s="66"/>
      <c r="Z25" s="726"/>
      <c r="AA25" s="66"/>
      <c r="AB25" s="66"/>
      <c r="AC25" s="66"/>
      <c r="AD25" s="726"/>
      <c r="AE25" s="66"/>
      <c r="AF25" s="62"/>
      <c r="AG25" s="66"/>
      <c r="AH25" s="66"/>
      <c r="AI25" s="66"/>
      <c r="AJ25" s="675"/>
    </row>
    <row r="26" spans="1:36" ht="18" customHeight="1" x14ac:dyDescent="0.2">
      <c r="A26" s="1000"/>
      <c r="B26" s="1002" t="s">
        <v>140</v>
      </c>
      <c r="C26" s="61" t="s">
        <v>135</v>
      </c>
      <c r="D26" s="65">
        <v>0</v>
      </c>
      <c r="E26" s="65">
        <v>0</v>
      </c>
      <c r="F26" s="65">
        <v>0</v>
      </c>
      <c r="G26" s="65">
        <v>0</v>
      </c>
      <c r="H26" s="62">
        <f>F26+G26</f>
        <v>0</v>
      </c>
      <c r="I26" s="65">
        <v>0</v>
      </c>
      <c r="J26" s="65">
        <v>0</v>
      </c>
      <c r="K26" s="62">
        <f>I26+J26</f>
        <v>0</v>
      </c>
      <c r="L26" s="65">
        <v>0</v>
      </c>
      <c r="M26" s="65">
        <v>0</v>
      </c>
      <c r="N26" s="62">
        <f>L26+M26</f>
        <v>0</v>
      </c>
      <c r="O26" s="62">
        <f>F26+I26+L26</f>
        <v>0</v>
      </c>
      <c r="P26" s="63">
        <f>G26+J26+M26</f>
        <v>0</v>
      </c>
      <c r="Q26" s="62">
        <f>O26+P26</f>
        <v>0</v>
      </c>
      <c r="R26" s="66">
        <v>0</v>
      </c>
      <c r="S26" s="66">
        <v>0</v>
      </c>
      <c r="T26" s="62">
        <v>0</v>
      </c>
      <c r="U26" s="66">
        <v>0</v>
      </c>
      <c r="V26" s="63">
        <v>0</v>
      </c>
      <c r="W26" s="63">
        <v>0</v>
      </c>
      <c r="X26" s="63">
        <v>0</v>
      </c>
      <c r="Y26" s="63">
        <v>0</v>
      </c>
      <c r="Z26" s="726">
        <v>0</v>
      </c>
      <c r="AA26" s="63">
        <v>0</v>
      </c>
      <c r="AB26" s="63">
        <v>0</v>
      </c>
      <c r="AC26" s="63">
        <v>0</v>
      </c>
      <c r="AD26" s="726">
        <v>0</v>
      </c>
      <c r="AE26" s="66">
        <v>0</v>
      </c>
      <c r="AF26" s="62">
        <f>+AD26+AE26</f>
        <v>0</v>
      </c>
      <c r="AG26" s="63">
        <v>0</v>
      </c>
      <c r="AH26" s="66">
        <v>0</v>
      </c>
      <c r="AI26" s="66">
        <v>0</v>
      </c>
      <c r="AJ26" s="675">
        <v>0</v>
      </c>
    </row>
    <row r="27" spans="1:36" ht="18" customHeight="1" x14ac:dyDescent="0.2">
      <c r="A27" s="1000"/>
      <c r="B27" s="1002"/>
      <c r="C27" s="61" t="s">
        <v>136</v>
      </c>
      <c r="D27" s="65">
        <v>33</v>
      </c>
      <c r="E27" s="65">
        <v>201</v>
      </c>
      <c r="F27" s="65">
        <v>641</v>
      </c>
      <c r="G27" s="65">
        <v>673</v>
      </c>
      <c r="H27" s="62">
        <f>F27+G27</f>
        <v>1314</v>
      </c>
      <c r="I27" s="65">
        <v>750</v>
      </c>
      <c r="J27" s="65">
        <v>634</v>
      </c>
      <c r="K27" s="62">
        <f>I27+J27</f>
        <v>1384</v>
      </c>
      <c r="L27" s="65">
        <v>793</v>
      </c>
      <c r="M27" s="65">
        <v>750</v>
      </c>
      <c r="N27" s="62">
        <f>L27+M27</f>
        <v>1543</v>
      </c>
      <c r="O27" s="62">
        <f>F27+I27+L27</f>
        <v>2184</v>
      </c>
      <c r="P27" s="63">
        <f>G27+J27+M27</f>
        <v>2057</v>
      </c>
      <c r="Q27" s="62">
        <f>O27+P27</f>
        <v>4241</v>
      </c>
      <c r="R27" s="66">
        <v>794</v>
      </c>
      <c r="S27" s="66">
        <v>806</v>
      </c>
      <c r="T27" s="62">
        <v>1600</v>
      </c>
      <c r="U27" s="66">
        <v>32</v>
      </c>
      <c r="V27" s="63">
        <v>17</v>
      </c>
      <c r="W27" s="66">
        <v>5</v>
      </c>
      <c r="X27" s="63">
        <v>25</v>
      </c>
      <c r="Y27" s="63">
        <v>9</v>
      </c>
      <c r="Z27" s="726">
        <v>259</v>
      </c>
      <c r="AA27" s="66">
        <v>1</v>
      </c>
      <c r="AB27" s="63">
        <v>0</v>
      </c>
      <c r="AC27" s="66">
        <v>0</v>
      </c>
      <c r="AD27" s="726">
        <v>19</v>
      </c>
      <c r="AE27" s="66">
        <v>329</v>
      </c>
      <c r="AF27" s="62">
        <f>+AD27+AE27</f>
        <v>348</v>
      </c>
      <c r="AG27" s="66">
        <v>21</v>
      </c>
      <c r="AH27" s="66">
        <v>30</v>
      </c>
      <c r="AI27" s="66">
        <v>84</v>
      </c>
      <c r="AJ27" s="675">
        <v>114</v>
      </c>
    </row>
    <row r="28" spans="1:36" ht="18" customHeight="1" x14ac:dyDescent="0.2">
      <c r="A28" s="1000"/>
      <c r="B28" s="61"/>
      <c r="C28" s="61"/>
      <c r="D28" s="65"/>
      <c r="E28" s="65"/>
      <c r="F28" s="65"/>
      <c r="G28" s="65"/>
      <c r="H28" s="62"/>
      <c r="I28" s="65"/>
      <c r="J28" s="65"/>
      <c r="K28" s="62"/>
      <c r="L28" s="65"/>
      <c r="M28" s="65"/>
      <c r="N28" s="62"/>
      <c r="O28" s="62"/>
      <c r="P28" s="63"/>
      <c r="Q28" s="62"/>
      <c r="R28" s="66"/>
      <c r="S28" s="66"/>
      <c r="T28" s="62"/>
      <c r="U28" s="66"/>
      <c r="V28" s="66"/>
      <c r="W28" s="66"/>
      <c r="X28" s="66"/>
      <c r="Y28" s="66"/>
      <c r="Z28" s="726"/>
      <c r="AA28" s="66"/>
      <c r="AB28" s="66"/>
      <c r="AC28" s="66"/>
      <c r="AD28" s="726"/>
      <c r="AE28" s="66"/>
      <c r="AF28" s="62"/>
      <c r="AG28" s="66"/>
      <c r="AH28" s="66"/>
      <c r="AI28" s="66"/>
      <c r="AJ28" s="675"/>
    </row>
    <row r="29" spans="1:36" ht="18" customHeight="1" x14ac:dyDescent="0.2">
      <c r="A29" s="1000"/>
      <c r="B29" s="1002" t="s">
        <v>141</v>
      </c>
      <c r="C29" s="61" t="s">
        <v>135</v>
      </c>
      <c r="D29" s="65">
        <v>0</v>
      </c>
      <c r="E29" s="65">
        <v>0</v>
      </c>
      <c r="F29" s="67">
        <v>0</v>
      </c>
      <c r="G29" s="67">
        <v>0</v>
      </c>
      <c r="H29" s="62">
        <f>F29+G29</f>
        <v>0</v>
      </c>
      <c r="I29" s="65">
        <v>0</v>
      </c>
      <c r="J29" s="65">
        <v>0</v>
      </c>
      <c r="K29" s="62">
        <f>I29+J29</f>
        <v>0</v>
      </c>
      <c r="L29" s="65">
        <v>0</v>
      </c>
      <c r="M29" s="65">
        <v>0</v>
      </c>
      <c r="N29" s="62">
        <f>L29+M29</f>
        <v>0</v>
      </c>
      <c r="O29" s="62">
        <f>F29+I29+L29</f>
        <v>0</v>
      </c>
      <c r="P29" s="63">
        <f>G29+J29+M29</f>
        <v>0</v>
      </c>
      <c r="Q29" s="62">
        <f>O29+P29</f>
        <v>0</v>
      </c>
      <c r="R29" s="66">
        <v>0</v>
      </c>
      <c r="S29" s="66">
        <v>0</v>
      </c>
      <c r="T29" s="62">
        <v>0</v>
      </c>
      <c r="U29" s="66">
        <v>0</v>
      </c>
      <c r="V29" s="63">
        <v>0</v>
      </c>
      <c r="W29" s="63">
        <v>0</v>
      </c>
      <c r="X29" s="63">
        <v>0</v>
      </c>
      <c r="Y29" s="63">
        <v>0</v>
      </c>
      <c r="Z29" s="726">
        <v>0</v>
      </c>
      <c r="AA29" s="63">
        <v>0</v>
      </c>
      <c r="AB29" s="63">
        <v>0</v>
      </c>
      <c r="AC29" s="63">
        <v>0</v>
      </c>
      <c r="AD29" s="726">
        <v>0</v>
      </c>
      <c r="AE29" s="66">
        <v>0</v>
      </c>
      <c r="AF29" s="62">
        <f>+AD29+AE29</f>
        <v>0</v>
      </c>
      <c r="AG29" s="63">
        <v>0</v>
      </c>
      <c r="AH29" s="66">
        <v>0</v>
      </c>
      <c r="AI29" s="66">
        <v>0</v>
      </c>
      <c r="AJ29" s="675">
        <v>0</v>
      </c>
    </row>
    <row r="30" spans="1:36" ht="18" customHeight="1" x14ac:dyDescent="0.2">
      <c r="A30" s="1000"/>
      <c r="B30" s="1002"/>
      <c r="C30" s="61" t="s">
        <v>136</v>
      </c>
      <c r="D30" s="65">
        <v>5</v>
      </c>
      <c r="E30" s="65">
        <v>19</v>
      </c>
      <c r="F30" s="65">
        <v>42</v>
      </c>
      <c r="G30" s="65">
        <v>59</v>
      </c>
      <c r="H30" s="62">
        <f>F30+G30</f>
        <v>101</v>
      </c>
      <c r="I30" s="65">
        <v>57</v>
      </c>
      <c r="J30" s="65">
        <v>55</v>
      </c>
      <c r="K30" s="62">
        <f>I30+J30</f>
        <v>112</v>
      </c>
      <c r="L30" s="65">
        <v>50</v>
      </c>
      <c r="M30" s="65">
        <v>33</v>
      </c>
      <c r="N30" s="62">
        <f>L30+M30</f>
        <v>83</v>
      </c>
      <c r="O30" s="62">
        <f>F30+I30+L30</f>
        <v>149</v>
      </c>
      <c r="P30" s="63">
        <f>G30+J30+M30</f>
        <v>147</v>
      </c>
      <c r="Q30" s="62">
        <f>O30+P30</f>
        <v>296</v>
      </c>
      <c r="R30" s="66">
        <v>60</v>
      </c>
      <c r="S30" s="66">
        <v>58</v>
      </c>
      <c r="T30" s="62">
        <v>118</v>
      </c>
      <c r="U30" s="66">
        <v>5</v>
      </c>
      <c r="V30" s="63">
        <v>4</v>
      </c>
      <c r="W30" s="66">
        <v>0</v>
      </c>
      <c r="X30" s="63">
        <v>2</v>
      </c>
      <c r="Y30" s="63">
        <v>0</v>
      </c>
      <c r="Z30" s="726">
        <v>37</v>
      </c>
      <c r="AA30" s="63">
        <v>0</v>
      </c>
      <c r="AB30" s="63">
        <v>0</v>
      </c>
      <c r="AC30" s="63">
        <v>0</v>
      </c>
      <c r="AD30" s="726">
        <v>10</v>
      </c>
      <c r="AE30" s="66">
        <v>38</v>
      </c>
      <c r="AF30" s="62">
        <f>+AD30+AE30</f>
        <v>48</v>
      </c>
      <c r="AG30" s="66">
        <v>2</v>
      </c>
      <c r="AH30" s="66">
        <v>6</v>
      </c>
      <c r="AI30" s="66">
        <v>7</v>
      </c>
      <c r="AJ30" s="675">
        <v>13</v>
      </c>
    </row>
    <row r="31" spans="1:36" ht="18" customHeight="1" x14ac:dyDescent="0.2">
      <c r="A31" s="1000"/>
      <c r="B31" s="61"/>
      <c r="C31" s="61"/>
      <c r="D31" s="65"/>
      <c r="E31" s="65"/>
      <c r="F31" s="65"/>
      <c r="G31" s="65"/>
      <c r="H31" s="62"/>
      <c r="I31" s="65"/>
      <c r="J31" s="65"/>
      <c r="K31" s="62"/>
      <c r="L31" s="65"/>
      <c r="M31" s="65"/>
      <c r="N31" s="62"/>
      <c r="O31" s="62"/>
      <c r="P31" s="63"/>
      <c r="Q31" s="62"/>
      <c r="R31" s="66"/>
      <c r="S31" s="66"/>
      <c r="T31" s="62"/>
      <c r="U31" s="66"/>
      <c r="V31" s="66"/>
      <c r="W31" s="66"/>
      <c r="X31" s="66"/>
      <c r="Y31" s="66"/>
      <c r="Z31" s="726"/>
      <c r="AA31" s="66"/>
      <c r="AB31" s="66"/>
      <c r="AC31" s="66"/>
      <c r="AD31" s="726"/>
      <c r="AE31" s="66"/>
      <c r="AF31" s="62"/>
      <c r="AG31" s="66"/>
      <c r="AH31" s="66"/>
      <c r="AI31" s="66"/>
      <c r="AJ31" s="675"/>
    </row>
    <row r="32" spans="1:36" ht="18" customHeight="1" x14ac:dyDescent="0.2">
      <c r="A32" s="1000"/>
      <c r="B32" s="35"/>
      <c r="C32" s="61" t="s">
        <v>135</v>
      </c>
      <c r="D32" s="65">
        <v>5</v>
      </c>
      <c r="E32" s="65">
        <v>15</v>
      </c>
      <c r="F32" s="65">
        <v>30</v>
      </c>
      <c r="G32" s="65">
        <v>27</v>
      </c>
      <c r="H32" s="62">
        <f>F32+G32</f>
        <v>57</v>
      </c>
      <c r="I32" s="65">
        <v>29</v>
      </c>
      <c r="J32" s="65">
        <v>32</v>
      </c>
      <c r="K32" s="62">
        <f>I32+J32</f>
        <v>61</v>
      </c>
      <c r="L32" s="65">
        <v>28</v>
      </c>
      <c r="M32" s="65">
        <v>42</v>
      </c>
      <c r="N32" s="62">
        <f>L32+M32</f>
        <v>70</v>
      </c>
      <c r="O32" s="62">
        <f t="shared" ref="O32:P34" si="4">F32+I32+L32</f>
        <v>87</v>
      </c>
      <c r="P32" s="63">
        <f t="shared" si="4"/>
        <v>101</v>
      </c>
      <c r="Q32" s="62">
        <f>O32+P32</f>
        <v>188</v>
      </c>
      <c r="R32" s="66">
        <v>37</v>
      </c>
      <c r="S32" s="66">
        <v>36</v>
      </c>
      <c r="T32" s="62">
        <v>73</v>
      </c>
      <c r="U32" s="66">
        <v>5</v>
      </c>
      <c r="V32" s="63">
        <v>0</v>
      </c>
      <c r="W32" s="66">
        <v>1</v>
      </c>
      <c r="X32" s="63">
        <v>0</v>
      </c>
      <c r="Y32" s="63">
        <v>0</v>
      </c>
      <c r="Z32" s="726">
        <v>23</v>
      </c>
      <c r="AA32" s="63">
        <v>0</v>
      </c>
      <c r="AB32" s="63">
        <v>0</v>
      </c>
      <c r="AC32" s="63">
        <v>0</v>
      </c>
      <c r="AD32" s="726">
        <v>3</v>
      </c>
      <c r="AE32" s="66">
        <v>26</v>
      </c>
      <c r="AF32" s="62">
        <f t="shared" ref="AF32:AF33" si="5">+AD32+AE32</f>
        <v>29</v>
      </c>
      <c r="AG32" s="66">
        <v>4</v>
      </c>
      <c r="AH32" s="66">
        <v>4</v>
      </c>
      <c r="AI32" s="66">
        <v>3</v>
      </c>
      <c r="AJ32" s="675">
        <v>7</v>
      </c>
    </row>
    <row r="33" spans="1:36" ht="18" customHeight="1" x14ac:dyDescent="0.2">
      <c r="A33" s="1000"/>
      <c r="B33" s="61" t="s">
        <v>142</v>
      </c>
      <c r="C33" s="61" t="s">
        <v>143</v>
      </c>
      <c r="D33" s="65">
        <v>1</v>
      </c>
      <c r="E33" s="65">
        <v>3</v>
      </c>
      <c r="F33" s="65">
        <v>7</v>
      </c>
      <c r="G33" s="65">
        <v>2</v>
      </c>
      <c r="H33" s="62">
        <f>F33+G33</f>
        <v>9</v>
      </c>
      <c r="I33" s="65">
        <v>15</v>
      </c>
      <c r="J33" s="65">
        <v>9</v>
      </c>
      <c r="K33" s="62">
        <f>I33+J33</f>
        <v>24</v>
      </c>
      <c r="L33" s="65">
        <v>6</v>
      </c>
      <c r="M33" s="65">
        <v>21</v>
      </c>
      <c r="N33" s="62">
        <f>L33+M33</f>
        <v>27</v>
      </c>
      <c r="O33" s="62">
        <f t="shared" si="4"/>
        <v>28</v>
      </c>
      <c r="P33" s="63">
        <f t="shared" si="4"/>
        <v>32</v>
      </c>
      <c r="Q33" s="62">
        <f>O33+P33</f>
        <v>60</v>
      </c>
      <c r="R33" s="66">
        <v>16</v>
      </c>
      <c r="S33" s="66">
        <v>7</v>
      </c>
      <c r="T33" s="62">
        <v>23</v>
      </c>
      <c r="U33" s="63">
        <v>0</v>
      </c>
      <c r="V33" s="63">
        <v>1</v>
      </c>
      <c r="W33" s="63">
        <v>0</v>
      </c>
      <c r="X33" s="63">
        <v>0</v>
      </c>
      <c r="Y33" s="63">
        <v>0</v>
      </c>
      <c r="Z33" s="726">
        <v>3</v>
      </c>
      <c r="AA33" s="66">
        <v>0</v>
      </c>
      <c r="AB33" s="63">
        <v>0</v>
      </c>
      <c r="AC33" s="63">
        <v>0</v>
      </c>
      <c r="AD33" s="726">
        <v>1</v>
      </c>
      <c r="AE33" s="66">
        <v>3</v>
      </c>
      <c r="AF33" s="62">
        <f t="shared" si="5"/>
        <v>4</v>
      </c>
      <c r="AG33" s="63">
        <v>0</v>
      </c>
      <c r="AH33" s="63">
        <v>1</v>
      </c>
      <c r="AI33" s="63">
        <v>0</v>
      </c>
      <c r="AJ33" s="675">
        <v>1</v>
      </c>
    </row>
    <row r="34" spans="1:36" ht="18" customHeight="1" x14ac:dyDescent="0.2">
      <c r="A34" s="1000"/>
      <c r="B34" s="35"/>
      <c r="C34" s="61" t="s">
        <v>136</v>
      </c>
      <c r="D34" s="65">
        <v>21</v>
      </c>
      <c r="E34" s="65">
        <v>108</v>
      </c>
      <c r="F34" s="65">
        <v>322</v>
      </c>
      <c r="G34" s="65">
        <v>330</v>
      </c>
      <c r="H34" s="62">
        <f>F34+G34</f>
        <v>652</v>
      </c>
      <c r="I34" s="65">
        <v>304</v>
      </c>
      <c r="J34" s="65">
        <v>371</v>
      </c>
      <c r="K34" s="62">
        <f>I34+J34</f>
        <v>675</v>
      </c>
      <c r="L34" s="65">
        <v>358</v>
      </c>
      <c r="M34" s="65">
        <v>380</v>
      </c>
      <c r="N34" s="62">
        <f>L34+M34</f>
        <v>738</v>
      </c>
      <c r="O34" s="62">
        <f t="shared" si="4"/>
        <v>984</v>
      </c>
      <c r="P34" s="63">
        <f t="shared" si="4"/>
        <v>1081</v>
      </c>
      <c r="Q34" s="62">
        <f>O34+P34</f>
        <v>2065</v>
      </c>
      <c r="R34" s="66">
        <v>350</v>
      </c>
      <c r="S34" s="66">
        <v>408</v>
      </c>
      <c r="T34" s="62">
        <v>758</v>
      </c>
      <c r="U34" s="66">
        <v>19</v>
      </c>
      <c r="V34" s="63">
        <v>8</v>
      </c>
      <c r="W34" s="66">
        <v>7</v>
      </c>
      <c r="X34" s="63">
        <v>10</v>
      </c>
      <c r="Y34" s="63">
        <v>5</v>
      </c>
      <c r="Z34" s="726">
        <v>176</v>
      </c>
      <c r="AA34" s="66">
        <v>0</v>
      </c>
      <c r="AB34" s="63">
        <v>0</v>
      </c>
      <c r="AC34" s="66">
        <v>8</v>
      </c>
      <c r="AD34" s="726">
        <v>19</v>
      </c>
      <c r="AE34" s="66">
        <v>214</v>
      </c>
      <c r="AF34" s="62">
        <f>+AD34+AE34</f>
        <v>233</v>
      </c>
      <c r="AG34" s="66">
        <v>9</v>
      </c>
      <c r="AH34" s="66">
        <v>21</v>
      </c>
      <c r="AI34" s="66">
        <v>33</v>
      </c>
      <c r="AJ34" s="675">
        <v>54</v>
      </c>
    </row>
    <row r="35" spans="1:36" ht="18" customHeight="1" x14ac:dyDescent="0.2">
      <c r="A35" s="1000"/>
      <c r="B35" s="35"/>
      <c r="C35" s="61"/>
      <c r="D35" s="65"/>
      <c r="E35" s="65"/>
      <c r="F35" s="65"/>
      <c r="G35" s="65"/>
      <c r="H35" s="62"/>
      <c r="I35" s="65"/>
      <c r="J35" s="65"/>
      <c r="K35" s="62"/>
      <c r="L35" s="65"/>
      <c r="M35" s="65"/>
      <c r="N35" s="62"/>
      <c r="O35" s="62"/>
      <c r="P35" s="63"/>
      <c r="Q35" s="62"/>
      <c r="R35" s="66"/>
      <c r="S35" s="66"/>
      <c r="T35" s="62"/>
      <c r="U35" s="66"/>
      <c r="V35" s="66"/>
      <c r="W35" s="66"/>
      <c r="X35" s="66"/>
      <c r="Y35" s="66"/>
      <c r="Z35" s="726"/>
      <c r="AA35" s="66"/>
      <c r="AB35" s="66"/>
      <c r="AC35" s="66"/>
      <c r="AD35" s="726"/>
      <c r="AE35" s="66"/>
      <c r="AF35" s="62"/>
      <c r="AG35" s="66"/>
      <c r="AH35" s="66"/>
      <c r="AI35" s="66"/>
      <c r="AJ35" s="675"/>
    </row>
    <row r="36" spans="1:36" ht="18" customHeight="1" x14ac:dyDescent="0.2">
      <c r="A36" s="1000"/>
      <c r="B36" s="1002" t="s">
        <v>144</v>
      </c>
      <c r="C36" s="61" t="s">
        <v>135</v>
      </c>
      <c r="D36" s="65">
        <v>3</v>
      </c>
      <c r="E36" s="65">
        <v>7</v>
      </c>
      <c r="F36" s="65">
        <v>6</v>
      </c>
      <c r="G36" s="65">
        <v>6</v>
      </c>
      <c r="H36" s="62">
        <f>F36+G36</f>
        <v>12</v>
      </c>
      <c r="I36" s="65">
        <v>5</v>
      </c>
      <c r="J36" s="65">
        <v>11</v>
      </c>
      <c r="K36" s="62">
        <f>I36+J36</f>
        <v>16</v>
      </c>
      <c r="L36" s="65">
        <v>13</v>
      </c>
      <c r="M36" s="65">
        <v>10</v>
      </c>
      <c r="N36" s="62">
        <f t="shared" ref="N36:N41" si="6">L36+M36</f>
        <v>23</v>
      </c>
      <c r="O36" s="62">
        <f>F36+I36+L36</f>
        <v>24</v>
      </c>
      <c r="P36" s="63">
        <f>G36+J36+M36</f>
        <v>27</v>
      </c>
      <c r="Q36" s="62">
        <f>O36+P36</f>
        <v>51</v>
      </c>
      <c r="R36" s="66">
        <v>8</v>
      </c>
      <c r="S36" s="66">
        <v>5</v>
      </c>
      <c r="T36" s="62">
        <v>13</v>
      </c>
      <c r="U36" s="66">
        <v>1</v>
      </c>
      <c r="V36" s="63">
        <v>0</v>
      </c>
      <c r="W36" s="63">
        <v>0</v>
      </c>
      <c r="X36" s="63">
        <v>0</v>
      </c>
      <c r="Y36" s="63">
        <v>0</v>
      </c>
      <c r="Z36" s="726">
        <v>8</v>
      </c>
      <c r="AA36" s="63">
        <v>0</v>
      </c>
      <c r="AB36" s="63">
        <v>0</v>
      </c>
      <c r="AC36" s="63">
        <v>0</v>
      </c>
      <c r="AD36" s="726">
        <v>0</v>
      </c>
      <c r="AE36" s="66">
        <v>9</v>
      </c>
      <c r="AF36" s="62">
        <f t="shared" ref="AF36" si="7">+AD36+AE36</f>
        <v>9</v>
      </c>
      <c r="AG36" s="63">
        <v>0</v>
      </c>
      <c r="AH36" s="63">
        <v>0</v>
      </c>
      <c r="AI36" s="63">
        <v>0</v>
      </c>
      <c r="AJ36" s="675">
        <v>0</v>
      </c>
    </row>
    <row r="37" spans="1:36" ht="18" customHeight="1" x14ac:dyDescent="0.2">
      <c r="A37" s="1000"/>
      <c r="B37" s="1002"/>
      <c r="C37" s="61" t="s">
        <v>136</v>
      </c>
      <c r="D37" s="65">
        <v>1</v>
      </c>
      <c r="E37" s="65">
        <v>3</v>
      </c>
      <c r="F37" s="65">
        <v>5</v>
      </c>
      <c r="G37" s="65">
        <v>6</v>
      </c>
      <c r="H37" s="62">
        <f>F37+G37</f>
        <v>11</v>
      </c>
      <c r="I37" s="65">
        <v>6</v>
      </c>
      <c r="J37" s="65">
        <v>6</v>
      </c>
      <c r="K37" s="62">
        <f>I37+J37</f>
        <v>12</v>
      </c>
      <c r="L37" s="65">
        <v>8</v>
      </c>
      <c r="M37" s="65">
        <v>6</v>
      </c>
      <c r="N37" s="62">
        <f t="shared" si="6"/>
        <v>14</v>
      </c>
      <c r="O37" s="62">
        <f>F37+I37+L37</f>
        <v>19</v>
      </c>
      <c r="P37" s="63">
        <f>G37+J37+M37</f>
        <v>18</v>
      </c>
      <c r="Q37" s="62">
        <f>O37+P37</f>
        <v>37</v>
      </c>
      <c r="R37" s="66">
        <v>15</v>
      </c>
      <c r="S37" s="66">
        <v>8</v>
      </c>
      <c r="T37" s="62">
        <v>23</v>
      </c>
      <c r="U37" s="66">
        <v>1</v>
      </c>
      <c r="V37" s="63">
        <v>0</v>
      </c>
      <c r="W37" s="63">
        <v>1</v>
      </c>
      <c r="X37" s="63">
        <v>0</v>
      </c>
      <c r="Y37" s="63">
        <v>0</v>
      </c>
      <c r="Z37" s="726">
        <v>3</v>
      </c>
      <c r="AA37" s="63">
        <v>0</v>
      </c>
      <c r="AB37" s="63">
        <v>0</v>
      </c>
      <c r="AC37" s="63">
        <v>0</v>
      </c>
      <c r="AD37" s="727">
        <v>0</v>
      </c>
      <c r="AE37" s="66">
        <v>5</v>
      </c>
      <c r="AF37" s="62">
        <f>+AD37+AE37</f>
        <v>5</v>
      </c>
      <c r="AG37" s="63">
        <v>0</v>
      </c>
      <c r="AH37" s="63">
        <v>1</v>
      </c>
      <c r="AI37" s="63">
        <v>0</v>
      </c>
      <c r="AJ37" s="675">
        <v>1</v>
      </c>
    </row>
    <row r="38" spans="1:36" ht="18" customHeight="1" x14ac:dyDescent="0.2">
      <c r="A38" s="1000"/>
      <c r="B38" s="308"/>
      <c r="C38" s="61"/>
      <c r="D38" s="65"/>
      <c r="E38" s="65"/>
      <c r="F38" s="65"/>
      <c r="G38" s="65"/>
      <c r="H38" s="62"/>
      <c r="I38" s="65"/>
      <c r="J38" s="65"/>
      <c r="K38" s="62"/>
      <c r="L38" s="65"/>
      <c r="M38" s="65"/>
      <c r="N38" s="62">
        <f t="shared" si="6"/>
        <v>0</v>
      </c>
      <c r="O38" s="62"/>
      <c r="P38" s="63"/>
      <c r="Q38" s="62"/>
      <c r="R38" s="66"/>
      <c r="S38" s="66"/>
      <c r="T38" s="62"/>
      <c r="U38" s="66"/>
      <c r="V38" s="66"/>
      <c r="W38" s="66"/>
      <c r="X38" s="66"/>
      <c r="Y38" s="66"/>
      <c r="Z38" s="726"/>
      <c r="AA38" s="66"/>
      <c r="AB38" s="66"/>
      <c r="AC38" s="66"/>
      <c r="AD38" s="726"/>
      <c r="AE38" s="66"/>
      <c r="AF38" s="62"/>
      <c r="AG38" s="66"/>
      <c r="AH38" s="66"/>
      <c r="AI38" s="66"/>
      <c r="AJ38" s="675"/>
    </row>
    <row r="39" spans="1:36" ht="18" customHeight="1" x14ac:dyDescent="0.2">
      <c r="A39" s="1000"/>
      <c r="B39" s="308"/>
      <c r="C39" s="61" t="s">
        <v>135</v>
      </c>
      <c r="D39" s="65">
        <v>5</v>
      </c>
      <c r="E39" s="65">
        <v>19</v>
      </c>
      <c r="F39" s="65">
        <v>26</v>
      </c>
      <c r="G39" s="65">
        <v>32</v>
      </c>
      <c r="H39" s="62">
        <f>F39+G39</f>
        <v>58</v>
      </c>
      <c r="I39" s="65">
        <v>36</v>
      </c>
      <c r="J39" s="65">
        <v>30</v>
      </c>
      <c r="K39" s="62">
        <f>I39+J39</f>
        <v>66</v>
      </c>
      <c r="L39" s="65">
        <v>37</v>
      </c>
      <c r="M39" s="65">
        <v>46</v>
      </c>
      <c r="N39" s="62">
        <f t="shared" si="6"/>
        <v>83</v>
      </c>
      <c r="O39" s="62">
        <f t="shared" ref="O39:P42" si="8">F39+I39+L39</f>
        <v>99</v>
      </c>
      <c r="P39" s="63">
        <f t="shared" si="8"/>
        <v>108</v>
      </c>
      <c r="Q39" s="62">
        <f>O39+P39</f>
        <v>207</v>
      </c>
      <c r="R39" s="66">
        <v>41</v>
      </c>
      <c r="S39" s="66">
        <v>32</v>
      </c>
      <c r="T39" s="62">
        <v>73</v>
      </c>
      <c r="U39" s="66">
        <v>5</v>
      </c>
      <c r="V39" s="63">
        <v>1</v>
      </c>
      <c r="W39" s="66">
        <v>2</v>
      </c>
      <c r="X39" s="63">
        <v>0</v>
      </c>
      <c r="Y39" s="63">
        <v>1</v>
      </c>
      <c r="Z39" s="726">
        <v>17</v>
      </c>
      <c r="AA39" s="63">
        <v>0</v>
      </c>
      <c r="AB39" s="63">
        <v>0</v>
      </c>
      <c r="AC39" s="63">
        <v>0</v>
      </c>
      <c r="AD39" s="726">
        <v>6</v>
      </c>
      <c r="AE39" s="66">
        <v>20</v>
      </c>
      <c r="AF39" s="62">
        <f t="shared" ref="AF39:AF59" si="9">+AD39+AE39</f>
        <v>26</v>
      </c>
      <c r="AG39" s="66">
        <v>2</v>
      </c>
      <c r="AH39" s="66">
        <v>2</v>
      </c>
      <c r="AI39" s="66">
        <v>5</v>
      </c>
      <c r="AJ39" s="675">
        <v>7</v>
      </c>
    </row>
    <row r="40" spans="1:36" ht="18" customHeight="1" x14ac:dyDescent="0.2">
      <c r="A40" s="1000"/>
      <c r="B40" s="61" t="s">
        <v>145</v>
      </c>
      <c r="C40" s="61" t="s">
        <v>143</v>
      </c>
      <c r="D40" s="65">
        <v>1</v>
      </c>
      <c r="E40" s="65">
        <v>3</v>
      </c>
      <c r="F40" s="65">
        <v>9</v>
      </c>
      <c r="G40" s="65">
        <v>11</v>
      </c>
      <c r="H40" s="62">
        <f>F40+G40</f>
        <v>20</v>
      </c>
      <c r="I40" s="65">
        <v>9</v>
      </c>
      <c r="J40" s="65">
        <v>14</v>
      </c>
      <c r="K40" s="62">
        <f>I40+J40</f>
        <v>23</v>
      </c>
      <c r="L40" s="65">
        <v>10</v>
      </c>
      <c r="M40" s="65">
        <v>8</v>
      </c>
      <c r="N40" s="62">
        <f t="shared" si="6"/>
        <v>18</v>
      </c>
      <c r="O40" s="62">
        <f t="shared" si="8"/>
        <v>28</v>
      </c>
      <c r="P40" s="63">
        <f t="shared" si="8"/>
        <v>33</v>
      </c>
      <c r="Q40" s="62">
        <f>O40+P40</f>
        <v>61</v>
      </c>
      <c r="R40" s="66">
        <v>12</v>
      </c>
      <c r="S40" s="66">
        <v>13</v>
      </c>
      <c r="T40" s="62">
        <v>25</v>
      </c>
      <c r="U40" s="63">
        <v>0</v>
      </c>
      <c r="V40" s="66">
        <v>1</v>
      </c>
      <c r="W40" s="63">
        <v>0</v>
      </c>
      <c r="X40" s="63">
        <v>0</v>
      </c>
      <c r="Y40" s="63">
        <v>0</v>
      </c>
      <c r="Z40" s="726">
        <v>3</v>
      </c>
      <c r="AA40" s="66">
        <v>1</v>
      </c>
      <c r="AB40" s="63">
        <v>0</v>
      </c>
      <c r="AC40" s="63">
        <v>0</v>
      </c>
      <c r="AD40" s="726">
        <v>1</v>
      </c>
      <c r="AE40" s="66">
        <v>4</v>
      </c>
      <c r="AF40" s="62">
        <f t="shared" si="9"/>
        <v>5</v>
      </c>
      <c r="AG40" s="63">
        <v>0</v>
      </c>
      <c r="AH40" s="63">
        <v>0</v>
      </c>
      <c r="AI40" s="63">
        <v>0</v>
      </c>
      <c r="AJ40" s="675">
        <v>0</v>
      </c>
    </row>
    <row r="41" spans="1:36" ht="18" customHeight="1" x14ac:dyDescent="0.2">
      <c r="A41" s="1000"/>
      <c r="B41" s="308"/>
      <c r="C41" s="61" t="s">
        <v>136</v>
      </c>
      <c r="D41" s="65">
        <v>41</v>
      </c>
      <c r="E41" s="65">
        <v>186</v>
      </c>
      <c r="F41" s="65">
        <v>551</v>
      </c>
      <c r="G41" s="65">
        <v>524</v>
      </c>
      <c r="H41" s="62">
        <f>F41+G41</f>
        <v>1075</v>
      </c>
      <c r="I41" s="65">
        <v>595</v>
      </c>
      <c r="J41" s="65">
        <v>544</v>
      </c>
      <c r="K41" s="62">
        <f>I41+J41</f>
        <v>1139</v>
      </c>
      <c r="L41" s="65">
        <v>632</v>
      </c>
      <c r="M41" s="65">
        <v>608</v>
      </c>
      <c r="N41" s="62">
        <f t="shared" si="6"/>
        <v>1240</v>
      </c>
      <c r="O41" s="62">
        <f t="shared" si="8"/>
        <v>1778</v>
      </c>
      <c r="P41" s="63">
        <f t="shared" si="8"/>
        <v>1676</v>
      </c>
      <c r="Q41" s="62">
        <f>O41+P41</f>
        <v>3454</v>
      </c>
      <c r="R41" s="66">
        <v>657</v>
      </c>
      <c r="S41" s="66">
        <v>643</v>
      </c>
      <c r="T41" s="62">
        <v>1300</v>
      </c>
      <c r="U41" s="66">
        <v>38</v>
      </c>
      <c r="V41" s="63">
        <v>20</v>
      </c>
      <c r="W41" s="66">
        <v>7</v>
      </c>
      <c r="X41" s="63">
        <v>19</v>
      </c>
      <c r="Y41" s="63">
        <v>3</v>
      </c>
      <c r="Z41" s="726">
        <v>284</v>
      </c>
      <c r="AA41" s="66">
        <v>1</v>
      </c>
      <c r="AB41" s="63">
        <v>2</v>
      </c>
      <c r="AC41" s="63">
        <v>1</v>
      </c>
      <c r="AD41" s="726">
        <v>40</v>
      </c>
      <c r="AE41" s="66">
        <v>335</v>
      </c>
      <c r="AF41" s="62">
        <f t="shared" si="9"/>
        <v>375</v>
      </c>
      <c r="AG41" s="66">
        <v>33</v>
      </c>
      <c r="AH41" s="66">
        <v>41</v>
      </c>
      <c r="AI41" s="66">
        <v>53</v>
      </c>
      <c r="AJ41" s="675">
        <v>94</v>
      </c>
    </row>
    <row r="42" spans="1:36" ht="18" customHeight="1" x14ac:dyDescent="0.2">
      <c r="A42" s="1000"/>
      <c r="B42" s="308"/>
      <c r="C42" s="61"/>
      <c r="D42" s="65"/>
      <c r="E42" s="65"/>
      <c r="F42" s="65"/>
      <c r="G42" s="65"/>
      <c r="H42" s="62"/>
      <c r="I42" s="65"/>
      <c r="J42" s="65"/>
      <c r="K42" s="62"/>
      <c r="L42" s="65"/>
      <c r="M42" s="65"/>
      <c r="N42" s="62"/>
      <c r="O42" s="62"/>
      <c r="P42" s="63">
        <f t="shared" si="8"/>
        <v>0</v>
      </c>
      <c r="Q42" s="62"/>
      <c r="R42" s="66"/>
      <c r="S42" s="66"/>
      <c r="T42" s="62"/>
      <c r="U42" s="66"/>
      <c r="V42" s="66"/>
      <c r="W42" s="66"/>
      <c r="X42" s="66"/>
      <c r="Y42" s="66"/>
      <c r="Z42" s="726"/>
      <c r="AA42" s="66"/>
      <c r="AB42" s="66"/>
      <c r="AC42" s="66"/>
      <c r="AD42" s="726"/>
      <c r="AE42" s="66"/>
      <c r="AF42" s="62"/>
      <c r="AG42" s="66"/>
      <c r="AH42" s="66"/>
      <c r="AI42" s="66"/>
      <c r="AJ42" s="675"/>
    </row>
    <row r="43" spans="1:36" ht="18" customHeight="1" x14ac:dyDescent="0.2">
      <c r="A43" s="1000"/>
      <c r="B43" s="1002" t="s">
        <v>146</v>
      </c>
      <c r="C43" s="61" t="s">
        <v>135</v>
      </c>
      <c r="D43" s="65">
        <v>2</v>
      </c>
      <c r="E43" s="65">
        <v>6</v>
      </c>
      <c r="F43" s="65">
        <v>9</v>
      </c>
      <c r="G43" s="65">
        <v>6</v>
      </c>
      <c r="H43" s="62">
        <f>F43+G43</f>
        <v>15</v>
      </c>
      <c r="I43" s="65">
        <v>10</v>
      </c>
      <c r="J43" s="65">
        <v>9</v>
      </c>
      <c r="K43" s="62">
        <f>I43+J43</f>
        <v>19</v>
      </c>
      <c r="L43" s="65">
        <v>12</v>
      </c>
      <c r="M43" s="65">
        <v>9</v>
      </c>
      <c r="N43" s="62">
        <f>L43+M43</f>
        <v>21</v>
      </c>
      <c r="O43" s="62">
        <f>F43+I43+L43</f>
        <v>31</v>
      </c>
      <c r="P43" s="63">
        <f>G43+J43+M43</f>
        <v>24</v>
      </c>
      <c r="Q43" s="62">
        <f>O43+P43</f>
        <v>55</v>
      </c>
      <c r="R43" s="66">
        <v>19</v>
      </c>
      <c r="S43" s="66">
        <v>10</v>
      </c>
      <c r="T43" s="62">
        <v>29</v>
      </c>
      <c r="U43" s="66">
        <v>2</v>
      </c>
      <c r="V43" s="63">
        <v>0</v>
      </c>
      <c r="W43" s="63">
        <v>0</v>
      </c>
      <c r="X43" s="63">
        <v>0</v>
      </c>
      <c r="Y43" s="63">
        <v>0</v>
      </c>
      <c r="Z43" s="726">
        <v>7</v>
      </c>
      <c r="AA43" s="63">
        <v>0</v>
      </c>
      <c r="AB43" s="63">
        <v>0</v>
      </c>
      <c r="AC43" s="63">
        <v>0</v>
      </c>
      <c r="AD43" s="726">
        <v>1</v>
      </c>
      <c r="AE43" s="66">
        <v>8</v>
      </c>
      <c r="AF43" s="62">
        <f t="shared" si="9"/>
        <v>9</v>
      </c>
      <c r="AG43" s="63">
        <v>2</v>
      </c>
      <c r="AH43" s="63">
        <v>1</v>
      </c>
      <c r="AI43" s="66">
        <v>2</v>
      </c>
      <c r="AJ43" s="675">
        <v>3</v>
      </c>
    </row>
    <row r="44" spans="1:36" ht="18" customHeight="1" x14ac:dyDescent="0.2">
      <c r="A44" s="1000"/>
      <c r="B44" s="1002"/>
      <c r="C44" s="61" t="s">
        <v>136</v>
      </c>
      <c r="D44" s="65">
        <v>3</v>
      </c>
      <c r="E44" s="65">
        <v>14</v>
      </c>
      <c r="F44" s="65">
        <v>31</v>
      </c>
      <c r="G44" s="65">
        <v>40</v>
      </c>
      <c r="H44" s="62">
        <f>F44+G44</f>
        <v>71</v>
      </c>
      <c r="I44" s="65">
        <v>33</v>
      </c>
      <c r="J44" s="65">
        <v>43</v>
      </c>
      <c r="K44" s="62">
        <f>I44+J44</f>
        <v>76</v>
      </c>
      <c r="L44" s="65">
        <v>48</v>
      </c>
      <c r="M44" s="65">
        <v>32</v>
      </c>
      <c r="N44" s="62">
        <f>L44+M44</f>
        <v>80</v>
      </c>
      <c r="O44" s="62">
        <f>F44+I44+L44</f>
        <v>112</v>
      </c>
      <c r="P44" s="63">
        <f>G44+J44+M44</f>
        <v>115</v>
      </c>
      <c r="Q44" s="62">
        <f>O44+P44</f>
        <v>227</v>
      </c>
      <c r="R44" s="66">
        <v>41</v>
      </c>
      <c r="S44" s="66">
        <v>40</v>
      </c>
      <c r="T44" s="62">
        <v>81</v>
      </c>
      <c r="U44" s="66">
        <v>3</v>
      </c>
      <c r="V44" s="63">
        <v>2</v>
      </c>
      <c r="W44" s="63">
        <v>0</v>
      </c>
      <c r="X44" s="63">
        <v>2</v>
      </c>
      <c r="Y44" s="63">
        <v>1</v>
      </c>
      <c r="Z44" s="726">
        <v>15</v>
      </c>
      <c r="AA44" s="63">
        <v>0</v>
      </c>
      <c r="AB44" s="63">
        <v>0</v>
      </c>
      <c r="AC44" s="63">
        <v>0</v>
      </c>
      <c r="AD44" s="726">
        <v>2</v>
      </c>
      <c r="AE44" s="66">
        <v>21</v>
      </c>
      <c r="AF44" s="62">
        <f t="shared" si="9"/>
        <v>23</v>
      </c>
      <c r="AG44" s="66">
        <v>16</v>
      </c>
      <c r="AH44" s="66">
        <v>4</v>
      </c>
      <c r="AI44" s="66">
        <v>5</v>
      </c>
      <c r="AJ44" s="675">
        <v>9</v>
      </c>
    </row>
    <row r="45" spans="1:36" ht="18" customHeight="1" x14ac:dyDescent="0.2">
      <c r="A45" s="1000"/>
      <c r="B45" s="61"/>
      <c r="C45" s="61"/>
      <c r="D45" s="65"/>
      <c r="E45" s="65"/>
      <c r="F45" s="65"/>
      <c r="G45" s="65"/>
      <c r="H45" s="62"/>
      <c r="I45" s="65"/>
      <c r="J45" s="65"/>
      <c r="K45" s="62"/>
      <c r="L45" s="65"/>
      <c r="M45" s="65"/>
      <c r="N45" s="62"/>
      <c r="O45" s="62"/>
      <c r="P45" s="63"/>
      <c r="Q45" s="62"/>
      <c r="R45" s="66"/>
      <c r="S45" s="66"/>
      <c r="T45" s="62"/>
      <c r="U45" s="66"/>
      <c r="V45" s="66"/>
      <c r="W45" s="66"/>
      <c r="X45" s="66"/>
      <c r="Y45" s="66"/>
      <c r="Z45" s="726"/>
      <c r="AA45" s="66"/>
      <c r="AB45" s="66"/>
      <c r="AC45" s="66"/>
      <c r="AD45" s="726"/>
      <c r="AE45" s="66"/>
      <c r="AF45" s="62"/>
      <c r="AG45" s="66"/>
      <c r="AH45" s="66"/>
      <c r="AI45" s="66"/>
      <c r="AJ45" s="675"/>
    </row>
    <row r="46" spans="1:36" ht="18" customHeight="1" x14ac:dyDescent="0.2">
      <c r="A46" s="1000"/>
      <c r="B46" s="1002" t="s">
        <v>147</v>
      </c>
      <c r="C46" s="61" t="s">
        <v>135</v>
      </c>
      <c r="D46" s="65">
        <v>0</v>
      </c>
      <c r="E46" s="65">
        <v>0</v>
      </c>
      <c r="F46" s="65">
        <v>0</v>
      </c>
      <c r="G46" s="65">
        <v>0</v>
      </c>
      <c r="H46" s="62">
        <f>F46+G46</f>
        <v>0</v>
      </c>
      <c r="I46" s="65">
        <v>0</v>
      </c>
      <c r="J46" s="65">
        <v>0</v>
      </c>
      <c r="K46" s="62">
        <f>I46+J46</f>
        <v>0</v>
      </c>
      <c r="L46" s="65">
        <v>0</v>
      </c>
      <c r="M46" s="65">
        <v>0</v>
      </c>
      <c r="N46" s="62">
        <f>L46+M46</f>
        <v>0</v>
      </c>
      <c r="O46" s="62">
        <f>F46+I46+L46</f>
        <v>0</v>
      </c>
      <c r="P46" s="63">
        <f>G46+J46+M46</f>
        <v>0</v>
      </c>
      <c r="Q46" s="62">
        <f>O46+P46</f>
        <v>0</v>
      </c>
      <c r="R46" s="66">
        <v>0</v>
      </c>
      <c r="S46" s="66">
        <v>0</v>
      </c>
      <c r="T46" s="62">
        <v>0</v>
      </c>
      <c r="U46" s="66">
        <v>0</v>
      </c>
      <c r="V46" s="63">
        <v>0</v>
      </c>
      <c r="W46" s="63">
        <v>0</v>
      </c>
      <c r="X46" s="63">
        <v>0</v>
      </c>
      <c r="Y46" s="63">
        <v>0</v>
      </c>
      <c r="Z46" s="726">
        <v>0</v>
      </c>
      <c r="AA46" s="63">
        <v>0</v>
      </c>
      <c r="AB46" s="63">
        <v>0</v>
      </c>
      <c r="AC46" s="63">
        <v>0</v>
      </c>
      <c r="AD46" s="726">
        <v>0</v>
      </c>
      <c r="AE46" s="66">
        <v>0</v>
      </c>
      <c r="AF46" s="62">
        <f t="shared" si="9"/>
        <v>0</v>
      </c>
      <c r="AG46" s="63">
        <v>0</v>
      </c>
      <c r="AH46" s="66">
        <v>0</v>
      </c>
      <c r="AI46" s="66">
        <v>0</v>
      </c>
      <c r="AJ46" s="675">
        <v>0</v>
      </c>
    </row>
    <row r="47" spans="1:36" ht="18" customHeight="1" x14ac:dyDescent="0.2">
      <c r="A47" s="1000"/>
      <c r="B47" s="1002"/>
      <c r="C47" s="61" t="s">
        <v>136</v>
      </c>
      <c r="D47" s="65">
        <v>6</v>
      </c>
      <c r="E47" s="65">
        <v>29</v>
      </c>
      <c r="F47" s="65">
        <v>71</v>
      </c>
      <c r="G47" s="65">
        <v>75</v>
      </c>
      <c r="H47" s="62">
        <f>F47+G47</f>
        <v>146</v>
      </c>
      <c r="I47" s="65">
        <v>92</v>
      </c>
      <c r="J47" s="65">
        <v>83</v>
      </c>
      <c r="K47" s="62">
        <f>I47+J47</f>
        <v>175</v>
      </c>
      <c r="L47" s="65">
        <v>96</v>
      </c>
      <c r="M47" s="65">
        <v>78</v>
      </c>
      <c r="N47" s="62">
        <f>L47+M47</f>
        <v>174</v>
      </c>
      <c r="O47" s="62">
        <f>F47+I47+L47</f>
        <v>259</v>
      </c>
      <c r="P47" s="63">
        <f>G47+J47+M47</f>
        <v>236</v>
      </c>
      <c r="Q47" s="62">
        <f>O47+P47</f>
        <v>495</v>
      </c>
      <c r="R47" s="66">
        <v>109</v>
      </c>
      <c r="S47" s="66">
        <v>95</v>
      </c>
      <c r="T47" s="62">
        <v>204</v>
      </c>
      <c r="U47" s="66">
        <v>5</v>
      </c>
      <c r="V47" s="63">
        <v>5</v>
      </c>
      <c r="W47" s="66">
        <v>1</v>
      </c>
      <c r="X47" s="63">
        <v>1</v>
      </c>
      <c r="Y47" s="63">
        <v>0</v>
      </c>
      <c r="Z47" s="726">
        <v>42</v>
      </c>
      <c r="AA47" s="63">
        <v>0</v>
      </c>
      <c r="AB47" s="63">
        <v>0</v>
      </c>
      <c r="AC47" s="63">
        <v>0</v>
      </c>
      <c r="AD47" s="726">
        <v>7</v>
      </c>
      <c r="AE47" s="66">
        <v>47</v>
      </c>
      <c r="AF47" s="62">
        <f t="shared" si="9"/>
        <v>54</v>
      </c>
      <c r="AG47" s="63">
        <v>2</v>
      </c>
      <c r="AH47" s="66">
        <v>8</v>
      </c>
      <c r="AI47" s="66">
        <v>4</v>
      </c>
      <c r="AJ47" s="675">
        <v>12</v>
      </c>
    </row>
    <row r="48" spans="1:36" ht="18" customHeight="1" x14ac:dyDescent="0.2">
      <c r="A48" s="1000"/>
      <c r="B48" s="61"/>
      <c r="C48" s="61"/>
      <c r="D48" s="65"/>
      <c r="E48" s="65"/>
      <c r="F48" s="65"/>
      <c r="G48" s="65"/>
      <c r="H48" s="62"/>
      <c r="I48" s="65"/>
      <c r="J48" s="65"/>
      <c r="K48" s="62"/>
      <c r="L48" s="65"/>
      <c r="M48" s="65"/>
      <c r="N48" s="62"/>
      <c r="O48" s="62"/>
      <c r="P48" s="63"/>
      <c r="Q48" s="62"/>
      <c r="R48" s="66"/>
      <c r="S48" s="66"/>
      <c r="T48" s="62"/>
      <c r="U48" s="66"/>
      <c r="V48" s="66"/>
      <c r="W48" s="66"/>
      <c r="X48" s="66"/>
      <c r="Y48" s="66"/>
      <c r="Z48" s="726"/>
      <c r="AA48" s="66"/>
      <c r="AB48" s="66"/>
      <c r="AC48" s="66"/>
      <c r="AD48" s="726"/>
      <c r="AE48" s="66"/>
      <c r="AF48" s="62"/>
      <c r="AG48" s="66"/>
      <c r="AH48" s="66"/>
      <c r="AI48" s="66"/>
      <c r="AJ48" s="675"/>
    </row>
    <row r="49" spans="1:36" ht="18" customHeight="1" x14ac:dyDescent="0.2">
      <c r="A49" s="1000"/>
      <c r="B49" s="1003" t="s">
        <v>148</v>
      </c>
      <c r="C49" s="61" t="s">
        <v>135</v>
      </c>
      <c r="D49" s="65">
        <v>2</v>
      </c>
      <c r="E49" s="65">
        <v>9</v>
      </c>
      <c r="F49" s="65">
        <v>21</v>
      </c>
      <c r="G49" s="65">
        <v>27</v>
      </c>
      <c r="H49" s="62">
        <f>F49+G49</f>
        <v>48</v>
      </c>
      <c r="I49" s="65">
        <v>26</v>
      </c>
      <c r="J49" s="65">
        <v>29</v>
      </c>
      <c r="K49" s="62">
        <f>I49+J49</f>
        <v>55</v>
      </c>
      <c r="L49" s="65">
        <v>21</v>
      </c>
      <c r="M49" s="65">
        <v>25</v>
      </c>
      <c r="N49" s="62">
        <f>L49+M49</f>
        <v>46</v>
      </c>
      <c r="O49" s="62">
        <f>F49+I49+L49</f>
        <v>68</v>
      </c>
      <c r="P49" s="63">
        <f>G49+J49+M49</f>
        <v>81</v>
      </c>
      <c r="Q49" s="62">
        <f>O49+P49</f>
        <v>149</v>
      </c>
      <c r="R49" s="66">
        <v>29</v>
      </c>
      <c r="S49" s="66">
        <v>31</v>
      </c>
      <c r="T49" s="62">
        <v>60</v>
      </c>
      <c r="U49" s="66">
        <v>2</v>
      </c>
      <c r="V49" s="63">
        <v>1</v>
      </c>
      <c r="W49" s="63">
        <v>0</v>
      </c>
      <c r="X49" s="63">
        <v>0</v>
      </c>
      <c r="Y49" s="63">
        <v>0</v>
      </c>
      <c r="Z49" s="726">
        <v>21</v>
      </c>
      <c r="AA49" s="63">
        <v>0</v>
      </c>
      <c r="AB49" s="63">
        <v>0</v>
      </c>
      <c r="AC49" s="63">
        <v>0</v>
      </c>
      <c r="AD49" s="726">
        <v>2</v>
      </c>
      <c r="AE49" s="66">
        <v>22</v>
      </c>
      <c r="AF49" s="62">
        <f t="shared" si="9"/>
        <v>24</v>
      </c>
      <c r="AG49" s="63">
        <v>0</v>
      </c>
      <c r="AH49" s="66">
        <v>0</v>
      </c>
      <c r="AI49" s="66">
        <v>2</v>
      </c>
      <c r="AJ49" s="675">
        <v>2</v>
      </c>
    </row>
    <row r="50" spans="1:36" ht="18" customHeight="1" x14ac:dyDescent="0.2">
      <c r="A50" s="1000"/>
      <c r="B50" s="1003"/>
      <c r="C50" s="61" t="s">
        <v>136</v>
      </c>
      <c r="D50" s="65">
        <v>21</v>
      </c>
      <c r="E50" s="65">
        <v>88</v>
      </c>
      <c r="F50" s="65">
        <v>282</v>
      </c>
      <c r="G50" s="65">
        <v>259</v>
      </c>
      <c r="H50" s="62">
        <f>F50+G50</f>
        <v>541</v>
      </c>
      <c r="I50" s="65">
        <v>304</v>
      </c>
      <c r="J50" s="65">
        <v>257</v>
      </c>
      <c r="K50" s="62">
        <f>I50+J50</f>
        <v>561</v>
      </c>
      <c r="L50" s="65">
        <v>325</v>
      </c>
      <c r="M50" s="65">
        <v>309</v>
      </c>
      <c r="N50" s="62">
        <f>L50+M50</f>
        <v>634</v>
      </c>
      <c r="O50" s="62">
        <f>F50+I50+L50</f>
        <v>911</v>
      </c>
      <c r="P50" s="63">
        <f>G50+J50+M50</f>
        <v>825</v>
      </c>
      <c r="Q50" s="62">
        <f>O50+P50</f>
        <v>1736</v>
      </c>
      <c r="R50" s="66">
        <v>334</v>
      </c>
      <c r="S50" s="66">
        <v>328</v>
      </c>
      <c r="T50" s="62">
        <v>662</v>
      </c>
      <c r="U50" s="66">
        <v>21</v>
      </c>
      <c r="V50" s="63">
        <v>9</v>
      </c>
      <c r="W50" s="66">
        <v>3</v>
      </c>
      <c r="X50" s="63">
        <v>14</v>
      </c>
      <c r="Y50" s="63">
        <v>2</v>
      </c>
      <c r="Z50" s="726">
        <v>151</v>
      </c>
      <c r="AA50" s="63">
        <v>0</v>
      </c>
      <c r="AB50" s="63">
        <v>1</v>
      </c>
      <c r="AC50" s="66">
        <v>5</v>
      </c>
      <c r="AD50" s="726">
        <v>20</v>
      </c>
      <c r="AE50" s="66">
        <v>186</v>
      </c>
      <c r="AF50" s="62">
        <f t="shared" si="9"/>
        <v>206</v>
      </c>
      <c r="AG50" s="66">
        <v>94</v>
      </c>
      <c r="AH50" s="66">
        <v>20</v>
      </c>
      <c r="AI50" s="66">
        <v>30</v>
      </c>
      <c r="AJ50" s="675">
        <v>50</v>
      </c>
    </row>
    <row r="51" spans="1:36" ht="18" customHeight="1" x14ac:dyDescent="0.2">
      <c r="A51" s="1000"/>
      <c r="B51" s="308"/>
      <c r="C51" s="61"/>
      <c r="D51" s="65"/>
      <c r="E51" s="65"/>
      <c r="F51" s="65"/>
      <c r="G51" s="65"/>
      <c r="H51" s="62"/>
      <c r="I51" s="65"/>
      <c r="J51" s="65"/>
      <c r="K51" s="62"/>
      <c r="L51" s="65"/>
      <c r="M51" s="65"/>
      <c r="N51" s="62"/>
      <c r="O51" s="62"/>
      <c r="P51" s="63"/>
      <c r="Q51" s="62"/>
      <c r="R51" s="66"/>
      <c r="S51" s="66"/>
      <c r="T51" s="62"/>
      <c r="U51" s="66"/>
      <c r="V51" s="66"/>
      <c r="W51" s="66"/>
      <c r="X51" s="66"/>
      <c r="Y51" s="66"/>
      <c r="Z51" s="726"/>
      <c r="AA51" s="66"/>
      <c r="AB51" s="66"/>
      <c r="AC51" s="66"/>
      <c r="AD51" s="726"/>
      <c r="AE51" s="66"/>
      <c r="AF51" s="62"/>
      <c r="AG51" s="66"/>
      <c r="AH51" s="66"/>
      <c r="AI51" s="66"/>
      <c r="AJ51" s="675"/>
    </row>
    <row r="52" spans="1:36" ht="18" customHeight="1" x14ac:dyDescent="0.2">
      <c r="A52" s="1000"/>
      <c r="B52" s="1002" t="s">
        <v>149</v>
      </c>
      <c r="C52" s="61" t="s">
        <v>135</v>
      </c>
      <c r="D52" s="65">
        <v>7</v>
      </c>
      <c r="E52" s="65">
        <v>18</v>
      </c>
      <c r="F52" s="65">
        <v>22</v>
      </c>
      <c r="G52" s="65">
        <v>35</v>
      </c>
      <c r="H52" s="62">
        <f>F52+G52</f>
        <v>57</v>
      </c>
      <c r="I52" s="65">
        <v>38</v>
      </c>
      <c r="J52" s="65">
        <v>26</v>
      </c>
      <c r="K52" s="62">
        <f>I52+J52</f>
        <v>64</v>
      </c>
      <c r="L52" s="65">
        <v>30</v>
      </c>
      <c r="M52" s="65">
        <v>29</v>
      </c>
      <c r="N52" s="62">
        <f>L52+M52</f>
        <v>59</v>
      </c>
      <c r="O52" s="62">
        <f>F52+I52+L52</f>
        <v>90</v>
      </c>
      <c r="P52" s="63">
        <f>G52+J52+M52</f>
        <v>90</v>
      </c>
      <c r="Q52" s="62">
        <f>O52+P52</f>
        <v>180</v>
      </c>
      <c r="R52" s="66">
        <v>39</v>
      </c>
      <c r="S52" s="66">
        <v>26</v>
      </c>
      <c r="T52" s="62">
        <v>65</v>
      </c>
      <c r="U52" s="66">
        <v>5</v>
      </c>
      <c r="V52" s="63">
        <v>1</v>
      </c>
      <c r="W52" s="66">
        <v>1</v>
      </c>
      <c r="X52" s="63">
        <v>0</v>
      </c>
      <c r="Y52" s="63">
        <v>0</v>
      </c>
      <c r="Z52" s="726">
        <v>23</v>
      </c>
      <c r="AA52" s="63">
        <v>0</v>
      </c>
      <c r="AB52" s="63">
        <v>0</v>
      </c>
      <c r="AC52" s="63">
        <v>0</v>
      </c>
      <c r="AD52" s="726">
        <v>5</v>
      </c>
      <c r="AE52" s="66">
        <v>25</v>
      </c>
      <c r="AF52" s="62">
        <f t="shared" si="9"/>
        <v>30</v>
      </c>
      <c r="AG52" s="63">
        <v>5</v>
      </c>
      <c r="AH52" s="66">
        <v>2</v>
      </c>
      <c r="AI52" s="66">
        <v>10</v>
      </c>
      <c r="AJ52" s="675">
        <v>12</v>
      </c>
    </row>
    <row r="53" spans="1:36" ht="18" customHeight="1" x14ac:dyDescent="0.2">
      <c r="A53" s="1000"/>
      <c r="B53" s="1002"/>
      <c r="C53" s="61" t="s">
        <v>136</v>
      </c>
      <c r="D53" s="65">
        <v>19</v>
      </c>
      <c r="E53" s="65">
        <v>122</v>
      </c>
      <c r="F53" s="65">
        <v>369</v>
      </c>
      <c r="G53" s="65">
        <v>369</v>
      </c>
      <c r="H53" s="62">
        <f>F53+G53</f>
        <v>738</v>
      </c>
      <c r="I53" s="65">
        <v>460</v>
      </c>
      <c r="J53" s="65">
        <v>414</v>
      </c>
      <c r="K53" s="62">
        <f>I53+J53</f>
        <v>874</v>
      </c>
      <c r="L53" s="65">
        <v>463</v>
      </c>
      <c r="M53" s="65">
        <v>420</v>
      </c>
      <c r="N53" s="62">
        <f>L53+M53</f>
        <v>883</v>
      </c>
      <c r="O53" s="62">
        <f>F53+I53+L53</f>
        <v>1292</v>
      </c>
      <c r="P53" s="63">
        <f>G53+J53+M53</f>
        <v>1203</v>
      </c>
      <c r="Q53" s="62">
        <f>O53+P53</f>
        <v>2495</v>
      </c>
      <c r="R53" s="66">
        <v>483</v>
      </c>
      <c r="S53" s="66">
        <v>481</v>
      </c>
      <c r="T53" s="62">
        <v>964</v>
      </c>
      <c r="U53" s="66">
        <v>18</v>
      </c>
      <c r="V53" s="63">
        <v>8</v>
      </c>
      <c r="W53" s="66">
        <v>1</v>
      </c>
      <c r="X53" s="63">
        <v>25</v>
      </c>
      <c r="Y53" s="63">
        <v>7</v>
      </c>
      <c r="Z53" s="726">
        <v>177</v>
      </c>
      <c r="AA53" s="63">
        <v>1</v>
      </c>
      <c r="AB53" s="63">
        <v>0</v>
      </c>
      <c r="AC53" s="63">
        <v>0</v>
      </c>
      <c r="AD53" s="726">
        <v>20</v>
      </c>
      <c r="AE53" s="66">
        <v>217</v>
      </c>
      <c r="AF53" s="62">
        <f t="shared" si="9"/>
        <v>237</v>
      </c>
      <c r="AG53" s="66">
        <v>51</v>
      </c>
      <c r="AH53" s="66">
        <v>31</v>
      </c>
      <c r="AI53" s="66">
        <v>70</v>
      </c>
      <c r="AJ53" s="675">
        <v>101</v>
      </c>
    </row>
    <row r="54" spans="1:36" ht="18" customHeight="1" x14ac:dyDescent="0.2">
      <c r="A54" s="1000"/>
      <c r="B54" s="35"/>
      <c r="C54" s="61"/>
      <c r="D54" s="65"/>
      <c r="E54" s="65"/>
      <c r="F54" s="65"/>
      <c r="G54" s="65"/>
      <c r="H54" s="62"/>
      <c r="I54" s="65"/>
      <c r="J54" s="65"/>
      <c r="K54" s="62"/>
      <c r="L54" s="65"/>
      <c r="M54" s="65"/>
      <c r="N54" s="62"/>
      <c r="O54" s="62"/>
      <c r="P54" s="63"/>
      <c r="Q54" s="62"/>
      <c r="R54" s="66"/>
      <c r="S54" s="66"/>
      <c r="T54" s="62"/>
      <c r="U54" s="66"/>
      <c r="V54" s="66"/>
      <c r="W54" s="66"/>
      <c r="X54" s="66"/>
      <c r="Y54" s="66"/>
      <c r="Z54" s="726"/>
      <c r="AA54" s="66"/>
      <c r="AB54" s="66"/>
      <c r="AC54" s="66"/>
      <c r="AD54" s="726"/>
      <c r="AE54" s="66"/>
      <c r="AF54" s="62"/>
      <c r="AG54" s="66"/>
      <c r="AH54" s="66"/>
      <c r="AI54" s="66"/>
      <c r="AJ54" s="675"/>
    </row>
    <row r="55" spans="1:36" ht="18" customHeight="1" x14ac:dyDescent="0.2">
      <c r="A55" s="1000"/>
      <c r="B55" s="1002" t="s">
        <v>150</v>
      </c>
      <c r="C55" s="61" t="s">
        <v>135</v>
      </c>
      <c r="D55" s="65">
        <v>3</v>
      </c>
      <c r="E55" s="65">
        <v>8</v>
      </c>
      <c r="F55" s="65">
        <v>7</v>
      </c>
      <c r="G55" s="65">
        <v>7</v>
      </c>
      <c r="H55" s="62">
        <f>F55+G55</f>
        <v>14</v>
      </c>
      <c r="I55" s="65">
        <v>18</v>
      </c>
      <c r="J55" s="65">
        <v>17</v>
      </c>
      <c r="K55" s="62">
        <f>I55+J55</f>
        <v>35</v>
      </c>
      <c r="L55" s="65">
        <v>20</v>
      </c>
      <c r="M55" s="65">
        <v>18</v>
      </c>
      <c r="N55" s="62">
        <f>L55+M55</f>
        <v>38</v>
      </c>
      <c r="O55" s="62">
        <f>F55+I55+L55</f>
        <v>45</v>
      </c>
      <c r="P55" s="63">
        <f>G55+J55+M55</f>
        <v>42</v>
      </c>
      <c r="Q55" s="62">
        <f>O55+P55</f>
        <v>87</v>
      </c>
      <c r="R55" s="66">
        <v>11</v>
      </c>
      <c r="S55" s="66">
        <v>18</v>
      </c>
      <c r="T55" s="62">
        <v>29</v>
      </c>
      <c r="U55" s="66">
        <v>3</v>
      </c>
      <c r="V55" s="63">
        <v>2</v>
      </c>
      <c r="W55" s="66">
        <v>0</v>
      </c>
      <c r="X55" s="63">
        <v>1</v>
      </c>
      <c r="Y55" s="63">
        <v>0</v>
      </c>
      <c r="Z55" s="726">
        <v>5</v>
      </c>
      <c r="AA55" s="63">
        <v>0</v>
      </c>
      <c r="AB55" s="63">
        <v>0</v>
      </c>
      <c r="AC55" s="63">
        <v>0</v>
      </c>
      <c r="AD55" s="726">
        <v>2</v>
      </c>
      <c r="AE55" s="66">
        <v>9</v>
      </c>
      <c r="AF55" s="62">
        <f t="shared" si="9"/>
        <v>11</v>
      </c>
      <c r="AG55" s="63">
        <v>6</v>
      </c>
      <c r="AH55" s="63">
        <v>0</v>
      </c>
      <c r="AI55" s="66">
        <v>3</v>
      </c>
      <c r="AJ55" s="675">
        <v>3</v>
      </c>
    </row>
    <row r="56" spans="1:36" ht="18" customHeight="1" x14ac:dyDescent="0.2">
      <c r="A56" s="1000"/>
      <c r="B56" s="1002"/>
      <c r="C56" s="61" t="s">
        <v>136</v>
      </c>
      <c r="D56" s="65">
        <v>27</v>
      </c>
      <c r="E56" s="65">
        <v>111</v>
      </c>
      <c r="F56" s="65">
        <v>340</v>
      </c>
      <c r="G56" s="65">
        <v>308</v>
      </c>
      <c r="H56" s="62">
        <f>F56+G56</f>
        <v>648</v>
      </c>
      <c r="I56" s="65">
        <v>396</v>
      </c>
      <c r="J56" s="65">
        <v>345</v>
      </c>
      <c r="K56" s="62">
        <f>I56+J56</f>
        <v>741</v>
      </c>
      <c r="L56" s="65">
        <v>379</v>
      </c>
      <c r="M56" s="65">
        <v>366</v>
      </c>
      <c r="N56" s="62">
        <f>L56+M56</f>
        <v>745</v>
      </c>
      <c r="O56" s="62">
        <f>F56+I56+L56</f>
        <v>1115</v>
      </c>
      <c r="P56" s="63">
        <f>G56+J56+M56</f>
        <v>1019</v>
      </c>
      <c r="Q56" s="62">
        <f>O56+P56</f>
        <v>2134</v>
      </c>
      <c r="R56" s="66">
        <v>388</v>
      </c>
      <c r="S56" s="66">
        <v>405</v>
      </c>
      <c r="T56" s="62">
        <v>793</v>
      </c>
      <c r="U56" s="66">
        <v>22</v>
      </c>
      <c r="V56" s="63">
        <v>12</v>
      </c>
      <c r="W56" s="66">
        <v>5</v>
      </c>
      <c r="X56" s="63">
        <v>11</v>
      </c>
      <c r="Y56" s="63">
        <v>1</v>
      </c>
      <c r="Z56" s="726">
        <v>171</v>
      </c>
      <c r="AA56" s="63">
        <v>2</v>
      </c>
      <c r="AB56" s="63">
        <v>0</v>
      </c>
      <c r="AC56" s="66">
        <v>0</v>
      </c>
      <c r="AD56" s="726">
        <v>19</v>
      </c>
      <c r="AE56" s="66">
        <v>205</v>
      </c>
      <c r="AF56" s="62">
        <f t="shared" si="9"/>
        <v>224</v>
      </c>
      <c r="AG56" s="66">
        <v>6</v>
      </c>
      <c r="AH56" s="66">
        <v>23</v>
      </c>
      <c r="AI56" s="66">
        <v>34</v>
      </c>
      <c r="AJ56" s="675">
        <v>57</v>
      </c>
    </row>
    <row r="57" spans="1:36" ht="18" customHeight="1" x14ac:dyDescent="0.2">
      <c r="A57" s="1000"/>
      <c r="B57" s="61"/>
      <c r="C57" s="61"/>
      <c r="D57" s="65"/>
      <c r="E57" s="65"/>
      <c r="F57" s="65"/>
      <c r="G57" s="65"/>
      <c r="H57" s="62"/>
      <c r="I57" s="65"/>
      <c r="J57" s="65"/>
      <c r="K57" s="62"/>
      <c r="L57" s="65"/>
      <c r="M57" s="65"/>
      <c r="N57" s="62"/>
      <c r="O57" s="62"/>
      <c r="P57" s="63"/>
      <c r="Q57" s="62"/>
      <c r="R57" s="66"/>
      <c r="S57" s="66"/>
      <c r="T57" s="62"/>
      <c r="U57" s="66"/>
      <c r="V57" s="66"/>
      <c r="W57" s="66"/>
      <c r="X57" s="66"/>
      <c r="Y57" s="66"/>
      <c r="Z57" s="726"/>
      <c r="AA57" s="66"/>
      <c r="AB57" s="66"/>
      <c r="AC57" s="66"/>
      <c r="AD57" s="726"/>
      <c r="AE57" s="66"/>
      <c r="AF57" s="62"/>
      <c r="AG57" s="66"/>
      <c r="AH57" s="66"/>
      <c r="AI57" s="66"/>
      <c r="AJ57" s="675"/>
    </row>
    <row r="58" spans="1:36" ht="18" customHeight="1" x14ac:dyDescent="0.15">
      <c r="A58" s="64"/>
      <c r="B58" s="1002" t="s">
        <v>151</v>
      </c>
      <c r="C58" s="61" t="s">
        <v>135</v>
      </c>
      <c r="D58" s="65">
        <v>6</v>
      </c>
      <c r="E58" s="65">
        <v>18</v>
      </c>
      <c r="F58" s="65">
        <v>28</v>
      </c>
      <c r="G58" s="65">
        <v>31</v>
      </c>
      <c r="H58" s="62">
        <f>F58+G58</f>
        <v>59</v>
      </c>
      <c r="I58" s="65">
        <v>33</v>
      </c>
      <c r="J58" s="65">
        <v>40</v>
      </c>
      <c r="K58" s="62">
        <f>I58+J58</f>
        <v>73</v>
      </c>
      <c r="L58" s="65">
        <v>36</v>
      </c>
      <c r="M58" s="65">
        <v>40</v>
      </c>
      <c r="N58" s="62">
        <f>L58+M58</f>
        <v>76</v>
      </c>
      <c r="O58" s="62">
        <f>F58+I58+L58</f>
        <v>97</v>
      </c>
      <c r="P58" s="63">
        <f>G58+J58+M58</f>
        <v>111</v>
      </c>
      <c r="Q58" s="62">
        <f>O58+P58</f>
        <v>208</v>
      </c>
      <c r="R58" s="66">
        <v>44</v>
      </c>
      <c r="S58" s="66">
        <v>48</v>
      </c>
      <c r="T58" s="62">
        <v>92</v>
      </c>
      <c r="U58" s="66">
        <v>6</v>
      </c>
      <c r="V58" s="63">
        <v>2</v>
      </c>
      <c r="W58" s="63">
        <v>0</v>
      </c>
      <c r="X58" s="63">
        <v>0</v>
      </c>
      <c r="Y58" s="63">
        <v>0</v>
      </c>
      <c r="Z58" s="726">
        <v>32</v>
      </c>
      <c r="AA58" s="63">
        <v>0</v>
      </c>
      <c r="AB58" s="63">
        <v>0</v>
      </c>
      <c r="AC58" s="63">
        <v>0</v>
      </c>
      <c r="AD58" s="726">
        <v>6</v>
      </c>
      <c r="AE58" s="66">
        <v>34</v>
      </c>
      <c r="AF58" s="62">
        <f t="shared" si="9"/>
        <v>40</v>
      </c>
      <c r="AG58" s="66">
        <v>1</v>
      </c>
      <c r="AH58" s="63">
        <v>0</v>
      </c>
      <c r="AI58" s="63">
        <v>1</v>
      </c>
      <c r="AJ58" s="675">
        <v>1</v>
      </c>
    </row>
    <row r="59" spans="1:36" ht="18" customHeight="1" x14ac:dyDescent="0.15">
      <c r="A59" s="64"/>
      <c r="B59" s="1002"/>
      <c r="C59" s="61" t="s">
        <v>136</v>
      </c>
      <c r="D59" s="65">
        <v>9</v>
      </c>
      <c r="E59" s="65">
        <v>42</v>
      </c>
      <c r="F59" s="65">
        <v>125</v>
      </c>
      <c r="G59" s="65">
        <v>135</v>
      </c>
      <c r="H59" s="62">
        <f>F59+G59</f>
        <v>260</v>
      </c>
      <c r="I59" s="65">
        <v>119</v>
      </c>
      <c r="J59" s="65">
        <v>133</v>
      </c>
      <c r="K59" s="62">
        <f>I59+J59</f>
        <v>252</v>
      </c>
      <c r="L59" s="65">
        <v>147</v>
      </c>
      <c r="M59" s="65">
        <v>143</v>
      </c>
      <c r="N59" s="62">
        <f>L59+M59</f>
        <v>290</v>
      </c>
      <c r="O59" s="62">
        <f>F59+I59+L59</f>
        <v>391</v>
      </c>
      <c r="P59" s="63">
        <f>G59+J59+M59</f>
        <v>411</v>
      </c>
      <c r="Q59" s="62">
        <f>O59+P59</f>
        <v>802</v>
      </c>
      <c r="R59" s="66">
        <v>125</v>
      </c>
      <c r="S59" s="66">
        <v>169</v>
      </c>
      <c r="T59" s="62">
        <v>294</v>
      </c>
      <c r="U59" s="66">
        <v>9</v>
      </c>
      <c r="V59" s="63">
        <v>2</v>
      </c>
      <c r="W59" s="66">
        <v>3</v>
      </c>
      <c r="X59" s="63">
        <v>5</v>
      </c>
      <c r="Y59" s="63">
        <v>1</v>
      </c>
      <c r="Z59" s="726">
        <v>67</v>
      </c>
      <c r="AA59" s="63">
        <v>0</v>
      </c>
      <c r="AB59" s="63">
        <v>0</v>
      </c>
      <c r="AC59" s="63">
        <v>0</v>
      </c>
      <c r="AD59" s="726">
        <v>6</v>
      </c>
      <c r="AE59" s="66">
        <v>81</v>
      </c>
      <c r="AF59" s="62">
        <f t="shared" si="9"/>
        <v>87</v>
      </c>
      <c r="AG59" s="63">
        <v>15</v>
      </c>
      <c r="AH59" s="66">
        <v>10</v>
      </c>
      <c r="AI59" s="66">
        <v>7</v>
      </c>
      <c r="AJ59" s="675">
        <v>17</v>
      </c>
    </row>
    <row r="60" spans="1:36" ht="18" customHeight="1" x14ac:dyDescent="0.15">
      <c r="A60" s="68"/>
      <c r="B60" s="69"/>
      <c r="C60" s="70"/>
      <c r="D60" s="71"/>
      <c r="E60" s="71"/>
      <c r="F60" s="71"/>
      <c r="G60" s="71"/>
      <c r="H60" s="72"/>
      <c r="I60" s="71"/>
      <c r="J60" s="71"/>
      <c r="K60" s="72"/>
      <c r="L60" s="71"/>
      <c r="M60" s="71"/>
      <c r="N60" s="72"/>
      <c r="O60" s="73"/>
      <c r="P60" s="58"/>
      <c r="Q60" s="72"/>
      <c r="R60" s="74"/>
      <c r="S60" s="74"/>
      <c r="T60" s="72"/>
      <c r="U60" s="74"/>
      <c r="V60" s="74"/>
      <c r="W60" s="74"/>
      <c r="X60" s="74"/>
      <c r="Y60" s="74"/>
      <c r="Z60" s="728"/>
      <c r="AA60" s="74"/>
      <c r="AB60" s="74"/>
      <c r="AC60" s="74"/>
      <c r="AD60" s="728"/>
      <c r="AE60" s="74"/>
      <c r="AF60" s="72"/>
      <c r="AG60" s="74"/>
      <c r="AH60" s="74"/>
      <c r="AI60" s="74"/>
      <c r="AJ60" s="676"/>
    </row>
    <row r="61" spans="1:36" ht="18" customHeight="1" x14ac:dyDescent="0.2">
      <c r="A61" s="230" t="s">
        <v>623</v>
      </c>
      <c r="B61" s="77"/>
      <c r="C61" s="77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29"/>
      <c r="AA61" s="78"/>
      <c r="AB61" s="78"/>
      <c r="AC61" s="78"/>
      <c r="AD61" s="729"/>
      <c r="AE61" s="78"/>
      <c r="AF61" s="78"/>
      <c r="AG61" s="78"/>
      <c r="AH61" s="78"/>
      <c r="AI61" s="78"/>
      <c r="AJ61" s="78"/>
    </row>
    <row r="62" spans="1:36" ht="18" customHeight="1" x14ac:dyDescent="0.2">
      <c r="A62" s="77"/>
      <c r="B62" s="77"/>
      <c r="C62" s="77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29"/>
      <c r="AA62" s="78"/>
      <c r="AB62" s="78"/>
      <c r="AC62" s="78"/>
      <c r="AD62" s="729"/>
      <c r="AE62" s="78"/>
      <c r="AF62" s="78"/>
      <c r="AG62" s="78"/>
      <c r="AH62" s="78"/>
      <c r="AI62" s="78"/>
      <c r="AJ62" s="78"/>
    </row>
    <row r="63" spans="1:36" ht="23.25" customHeight="1" x14ac:dyDescent="0.2">
      <c r="A63" s="79" t="s">
        <v>575</v>
      </c>
      <c r="B63" s="30"/>
      <c r="C63" s="30"/>
      <c r="D63" s="80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29"/>
      <c r="AA63" s="78"/>
      <c r="AB63" s="78"/>
      <c r="AC63" s="78"/>
      <c r="AD63" s="729"/>
      <c r="AE63" s="78"/>
      <c r="AF63" s="78"/>
      <c r="AG63" s="78"/>
      <c r="AH63" s="78"/>
      <c r="AI63" s="78"/>
      <c r="AJ63" s="78"/>
    </row>
    <row r="64" spans="1:36" ht="23.25" customHeight="1" x14ac:dyDescent="0.2">
      <c r="A64" s="81"/>
      <c r="B64" s="82"/>
      <c r="C64" s="82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730"/>
      <c r="AA64" s="57"/>
      <c r="AB64" s="57"/>
      <c r="AC64" s="57"/>
      <c r="AD64" s="730"/>
      <c r="AE64" s="57"/>
      <c r="AF64" s="57"/>
      <c r="AG64" s="57"/>
      <c r="AH64" s="57"/>
      <c r="AI64" s="57"/>
      <c r="AJ64" s="57"/>
    </row>
    <row r="65" spans="1:37" ht="18" customHeight="1" x14ac:dyDescent="0.2">
      <c r="A65" s="778"/>
      <c r="B65" s="779"/>
      <c r="C65" s="83" t="s">
        <v>152</v>
      </c>
      <c r="D65" s="84">
        <v>73</v>
      </c>
      <c r="E65" s="80">
        <v>228</v>
      </c>
      <c r="F65" s="63">
        <v>434</v>
      </c>
      <c r="G65" s="63">
        <v>380</v>
      </c>
      <c r="H65" s="63">
        <v>814</v>
      </c>
      <c r="I65" s="63">
        <v>623</v>
      </c>
      <c r="J65" s="63">
        <v>564</v>
      </c>
      <c r="K65" s="63">
        <v>1187</v>
      </c>
      <c r="L65" s="63">
        <v>648</v>
      </c>
      <c r="M65" s="63">
        <v>587</v>
      </c>
      <c r="N65" s="63">
        <v>1235</v>
      </c>
      <c r="O65" s="62">
        <v>1705</v>
      </c>
      <c r="P65" s="63">
        <v>1531</v>
      </c>
      <c r="Q65" s="63">
        <v>3236</v>
      </c>
      <c r="R65" s="63">
        <v>682</v>
      </c>
      <c r="S65" s="63">
        <v>608</v>
      </c>
      <c r="T65" s="63">
        <v>1290</v>
      </c>
      <c r="U65" s="63">
        <v>63</v>
      </c>
      <c r="V65" s="63">
        <v>12</v>
      </c>
      <c r="W65" s="63">
        <v>4</v>
      </c>
      <c r="X65" s="63">
        <v>6</v>
      </c>
      <c r="Y65" s="63">
        <v>0</v>
      </c>
      <c r="Z65" s="727">
        <v>376</v>
      </c>
      <c r="AA65" s="84">
        <v>11</v>
      </c>
      <c r="AB65" s="67">
        <v>0</v>
      </c>
      <c r="AC65" s="67">
        <v>0</v>
      </c>
      <c r="AD65" s="727">
        <v>67</v>
      </c>
      <c r="AE65" s="63">
        <v>405</v>
      </c>
      <c r="AF65" s="85">
        <v>472</v>
      </c>
      <c r="AG65" s="63">
        <v>46</v>
      </c>
      <c r="AH65" s="84">
        <v>21</v>
      </c>
      <c r="AI65" s="63">
        <v>40</v>
      </c>
      <c r="AJ65" s="86">
        <v>61</v>
      </c>
    </row>
    <row r="66" spans="1:37" ht="18" customHeight="1" x14ac:dyDescent="0.2">
      <c r="A66" s="1004" t="s">
        <v>616</v>
      </c>
      <c r="B66" s="1005"/>
      <c r="C66" s="83" t="s">
        <v>153</v>
      </c>
      <c r="D66" s="84">
        <v>2</v>
      </c>
      <c r="E66" s="80">
        <v>6</v>
      </c>
      <c r="F66" s="67">
        <v>16</v>
      </c>
      <c r="G66" s="80">
        <v>19</v>
      </c>
      <c r="H66" s="63">
        <v>35</v>
      </c>
      <c r="I66" s="67">
        <v>11</v>
      </c>
      <c r="J66" s="80">
        <v>17</v>
      </c>
      <c r="K66" s="63">
        <v>28</v>
      </c>
      <c r="L66" s="67">
        <v>18</v>
      </c>
      <c r="M66" s="80">
        <v>23</v>
      </c>
      <c r="N66" s="63">
        <v>41</v>
      </c>
      <c r="O66" s="85">
        <v>45</v>
      </c>
      <c r="P66" s="63">
        <v>59</v>
      </c>
      <c r="Q66" s="63">
        <v>104</v>
      </c>
      <c r="R66" s="67">
        <v>25</v>
      </c>
      <c r="S66" s="80">
        <v>21</v>
      </c>
      <c r="T66" s="63">
        <v>46</v>
      </c>
      <c r="U66" s="63">
        <v>0</v>
      </c>
      <c r="V66" s="67">
        <v>2</v>
      </c>
      <c r="W66" s="63">
        <v>0</v>
      </c>
      <c r="X66" s="63">
        <v>0</v>
      </c>
      <c r="Y66" s="63">
        <v>0</v>
      </c>
      <c r="Z66" s="731">
        <v>6</v>
      </c>
      <c r="AA66" s="67">
        <v>2</v>
      </c>
      <c r="AB66" s="67">
        <v>0</v>
      </c>
      <c r="AC66" s="67">
        <v>0</v>
      </c>
      <c r="AD66" s="731">
        <v>4</v>
      </c>
      <c r="AE66" s="67">
        <v>6</v>
      </c>
      <c r="AF66" s="85">
        <v>10</v>
      </c>
      <c r="AG66" s="63">
        <v>0</v>
      </c>
      <c r="AH66" s="67">
        <v>0</v>
      </c>
      <c r="AI66" s="67">
        <v>0</v>
      </c>
      <c r="AJ66" s="86">
        <v>0</v>
      </c>
    </row>
    <row r="67" spans="1:37" ht="18" customHeight="1" x14ac:dyDescent="0.2">
      <c r="A67" s="979" t="s">
        <v>624</v>
      </c>
      <c r="B67" s="1010"/>
      <c r="C67" s="83" t="s">
        <v>154</v>
      </c>
      <c r="D67" s="84">
        <v>467</v>
      </c>
      <c r="E67" s="80">
        <v>2671</v>
      </c>
      <c r="F67" s="63">
        <v>9049</v>
      </c>
      <c r="G67" s="63">
        <v>8788</v>
      </c>
      <c r="H67" s="63">
        <v>17837</v>
      </c>
      <c r="I67" s="63">
        <v>10680</v>
      </c>
      <c r="J67" s="63">
        <v>10522</v>
      </c>
      <c r="K67" s="63">
        <v>21202</v>
      </c>
      <c r="L67" s="63">
        <v>11271</v>
      </c>
      <c r="M67" s="63">
        <v>11093</v>
      </c>
      <c r="N67" s="63">
        <v>22364</v>
      </c>
      <c r="O67" s="62">
        <v>31000</v>
      </c>
      <c r="P67" s="63">
        <v>30403</v>
      </c>
      <c r="Q67" s="63">
        <v>61403</v>
      </c>
      <c r="R67" s="63">
        <v>11388</v>
      </c>
      <c r="S67" s="63">
        <v>11304</v>
      </c>
      <c r="T67" s="63">
        <v>22692</v>
      </c>
      <c r="U67" s="63">
        <v>419</v>
      </c>
      <c r="V67" s="63">
        <v>140</v>
      </c>
      <c r="W67" s="63">
        <v>98</v>
      </c>
      <c r="X67" s="63">
        <v>190</v>
      </c>
      <c r="Y67" s="63">
        <v>49</v>
      </c>
      <c r="Z67" s="727">
        <v>3643</v>
      </c>
      <c r="AA67" s="63">
        <v>10</v>
      </c>
      <c r="AB67" s="67">
        <v>1</v>
      </c>
      <c r="AC67" s="63">
        <v>60</v>
      </c>
      <c r="AD67" s="727">
        <v>370</v>
      </c>
      <c r="AE67" s="63">
        <v>4240</v>
      </c>
      <c r="AF67" s="85">
        <v>4610</v>
      </c>
      <c r="AG67" s="63">
        <v>433</v>
      </c>
      <c r="AH67" s="84">
        <v>540</v>
      </c>
      <c r="AI67" s="63">
        <v>791</v>
      </c>
      <c r="AJ67" s="86">
        <v>1331</v>
      </c>
      <c r="AK67" s="87"/>
    </row>
    <row r="68" spans="1:37" ht="18" customHeight="1" x14ac:dyDescent="0.2">
      <c r="A68" s="780"/>
      <c r="B68" s="781"/>
      <c r="C68" s="83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1"/>
      <c r="Y68" s="311"/>
      <c r="Z68" s="732"/>
      <c r="AA68" s="311"/>
      <c r="AB68" s="311"/>
      <c r="AC68" s="311"/>
      <c r="AD68" s="732"/>
      <c r="AE68" s="311"/>
      <c r="AF68" s="311"/>
      <c r="AG68" s="311"/>
      <c r="AH68" s="311"/>
      <c r="AI68" s="311"/>
      <c r="AJ68" s="311"/>
      <c r="AK68" s="87"/>
    </row>
    <row r="69" spans="1:37" ht="18" customHeight="1" x14ac:dyDescent="0.2">
      <c r="A69" s="778"/>
      <c r="B69" s="779"/>
      <c r="C69" s="83" t="s">
        <v>152</v>
      </c>
      <c r="D69" s="84">
        <v>62</v>
      </c>
      <c r="E69" s="84">
        <v>181</v>
      </c>
      <c r="F69" s="84">
        <v>320</v>
      </c>
      <c r="G69" s="84">
        <v>340</v>
      </c>
      <c r="H69" s="84">
        <v>660</v>
      </c>
      <c r="I69" s="84">
        <v>498</v>
      </c>
      <c r="J69" s="84">
        <v>491</v>
      </c>
      <c r="K69" s="84">
        <v>989</v>
      </c>
      <c r="L69" s="84">
        <v>551</v>
      </c>
      <c r="M69" s="84">
        <v>509</v>
      </c>
      <c r="N69" s="84">
        <v>1060</v>
      </c>
      <c r="O69" s="84">
        <v>1369</v>
      </c>
      <c r="P69" s="63">
        <v>1340</v>
      </c>
      <c r="Q69" s="63">
        <v>2709</v>
      </c>
      <c r="R69" s="84">
        <v>572</v>
      </c>
      <c r="S69" s="84">
        <v>497</v>
      </c>
      <c r="T69" s="84">
        <v>1069</v>
      </c>
      <c r="U69" s="84">
        <v>54</v>
      </c>
      <c r="V69" s="84">
        <v>9</v>
      </c>
      <c r="W69" s="84">
        <v>5</v>
      </c>
      <c r="X69" s="84">
        <v>1</v>
      </c>
      <c r="Y69" s="84">
        <v>2</v>
      </c>
      <c r="Z69" s="733">
        <v>310</v>
      </c>
      <c r="AA69" s="63">
        <v>9</v>
      </c>
      <c r="AB69" s="84">
        <v>0</v>
      </c>
      <c r="AC69" s="84">
        <v>0</v>
      </c>
      <c r="AD69" s="739">
        <v>54</v>
      </c>
      <c r="AE69" s="84">
        <v>336</v>
      </c>
      <c r="AF69" s="84">
        <v>390</v>
      </c>
      <c r="AG69" s="84">
        <v>34</v>
      </c>
      <c r="AH69" s="84">
        <v>17</v>
      </c>
      <c r="AI69" s="84">
        <v>37</v>
      </c>
      <c r="AJ69" s="84">
        <v>54</v>
      </c>
      <c r="AK69" s="87"/>
    </row>
    <row r="70" spans="1:37" ht="18" customHeight="1" x14ac:dyDescent="0.2">
      <c r="A70" s="1006" t="s">
        <v>625</v>
      </c>
      <c r="B70" s="1007"/>
      <c r="C70" s="83" t="s">
        <v>153</v>
      </c>
      <c r="D70" s="84">
        <v>2</v>
      </c>
      <c r="E70" s="84">
        <v>6</v>
      </c>
      <c r="F70" s="84">
        <v>17</v>
      </c>
      <c r="G70" s="84">
        <v>14</v>
      </c>
      <c r="H70" s="84">
        <v>31</v>
      </c>
      <c r="I70" s="84">
        <v>15</v>
      </c>
      <c r="J70" s="84">
        <v>21</v>
      </c>
      <c r="K70" s="84">
        <v>36</v>
      </c>
      <c r="L70" s="84">
        <v>14</v>
      </c>
      <c r="M70" s="84">
        <v>20</v>
      </c>
      <c r="N70" s="84">
        <v>34</v>
      </c>
      <c r="O70" s="84">
        <v>46</v>
      </c>
      <c r="P70" s="63">
        <v>55</v>
      </c>
      <c r="Q70" s="63">
        <v>101</v>
      </c>
      <c r="R70" s="84">
        <v>16</v>
      </c>
      <c r="S70" s="84">
        <v>24</v>
      </c>
      <c r="T70" s="84">
        <v>40</v>
      </c>
      <c r="U70" s="84">
        <v>0</v>
      </c>
      <c r="V70" s="84">
        <v>2</v>
      </c>
      <c r="W70" s="84">
        <v>0</v>
      </c>
      <c r="X70" s="84">
        <v>0</v>
      </c>
      <c r="Y70" s="84">
        <v>0</v>
      </c>
      <c r="Z70" s="733">
        <v>6</v>
      </c>
      <c r="AA70" s="63">
        <v>2</v>
      </c>
      <c r="AB70" s="84">
        <v>0</v>
      </c>
      <c r="AC70" s="84">
        <v>0</v>
      </c>
      <c r="AD70" s="739">
        <v>3</v>
      </c>
      <c r="AE70" s="84">
        <v>7</v>
      </c>
      <c r="AF70" s="84">
        <v>10</v>
      </c>
      <c r="AG70" s="84">
        <v>0</v>
      </c>
      <c r="AH70" s="84">
        <v>1</v>
      </c>
      <c r="AI70" s="84">
        <v>0</v>
      </c>
      <c r="AJ70" s="84">
        <v>1</v>
      </c>
      <c r="AK70" s="87"/>
    </row>
    <row r="71" spans="1:37" ht="18" customHeight="1" x14ac:dyDescent="0.2">
      <c r="A71" s="1011" t="s">
        <v>626</v>
      </c>
      <c r="B71" s="1012"/>
      <c r="C71" s="83" t="s">
        <v>154</v>
      </c>
      <c r="D71" s="63">
        <v>426</v>
      </c>
      <c r="E71" s="84">
        <v>2423</v>
      </c>
      <c r="F71" s="84">
        <v>8169</v>
      </c>
      <c r="G71" s="84">
        <v>8190</v>
      </c>
      <c r="H71" s="84">
        <v>16359</v>
      </c>
      <c r="I71" s="84">
        <v>9700</v>
      </c>
      <c r="J71" s="84">
        <v>9502</v>
      </c>
      <c r="K71" s="84">
        <v>19202</v>
      </c>
      <c r="L71" s="84">
        <v>9980</v>
      </c>
      <c r="M71" s="84">
        <v>9749</v>
      </c>
      <c r="N71" s="84">
        <v>19729</v>
      </c>
      <c r="O71" s="84">
        <v>27849</v>
      </c>
      <c r="P71" s="63">
        <v>27441</v>
      </c>
      <c r="Q71" s="63">
        <v>55290</v>
      </c>
      <c r="R71" s="84">
        <v>10282</v>
      </c>
      <c r="S71" s="84">
        <v>10166</v>
      </c>
      <c r="T71" s="84">
        <v>20448</v>
      </c>
      <c r="U71" s="84">
        <v>388</v>
      </c>
      <c r="V71" s="84">
        <v>130</v>
      </c>
      <c r="W71" s="84">
        <v>84</v>
      </c>
      <c r="X71" s="84">
        <v>213</v>
      </c>
      <c r="Y71" s="84">
        <v>45</v>
      </c>
      <c r="Z71" s="733">
        <v>3343</v>
      </c>
      <c r="AA71" s="63">
        <v>8</v>
      </c>
      <c r="AB71" s="84">
        <v>2</v>
      </c>
      <c r="AC71" s="84">
        <v>58</v>
      </c>
      <c r="AD71" s="739">
        <v>354</v>
      </c>
      <c r="AE71" s="84">
        <v>3917</v>
      </c>
      <c r="AF71" s="84">
        <v>4271</v>
      </c>
      <c r="AG71" s="84">
        <v>428</v>
      </c>
      <c r="AH71" s="84">
        <v>501</v>
      </c>
      <c r="AI71" s="84">
        <v>747</v>
      </c>
      <c r="AJ71" s="84">
        <v>1248</v>
      </c>
      <c r="AK71" s="87"/>
    </row>
    <row r="72" spans="1:37" ht="18" customHeight="1" x14ac:dyDescent="0.2">
      <c r="A72" s="780"/>
      <c r="B72" s="781"/>
      <c r="C72" s="38"/>
      <c r="D72" s="311"/>
      <c r="E72" s="311"/>
      <c r="F72" s="311"/>
      <c r="G72" s="311"/>
      <c r="H72" s="311"/>
      <c r="I72" s="311"/>
      <c r="J72" s="311"/>
      <c r="K72" s="311"/>
      <c r="L72" s="311"/>
      <c r="M72" s="311"/>
      <c r="N72" s="311"/>
      <c r="O72" s="311"/>
      <c r="P72" s="311"/>
      <c r="Q72" s="311"/>
      <c r="R72" s="311"/>
      <c r="S72" s="311"/>
      <c r="T72" s="311"/>
      <c r="U72" s="311"/>
      <c r="V72" s="311"/>
      <c r="W72" s="311"/>
      <c r="X72" s="311"/>
      <c r="Y72" s="311"/>
      <c r="Z72" s="732"/>
      <c r="AA72" s="311"/>
      <c r="AB72" s="311"/>
      <c r="AC72" s="311"/>
      <c r="AD72" s="732"/>
      <c r="AE72" s="311"/>
      <c r="AF72" s="311"/>
      <c r="AG72" s="311"/>
      <c r="AH72" s="311"/>
      <c r="AI72" s="311"/>
      <c r="AJ72" s="311"/>
      <c r="AK72" s="87"/>
    </row>
    <row r="73" spans="1:37" ht="18" customHeight="1" x14ac:dyDescent="0.2">
      <c r="A73" s="778"/>
      <c r="B73" s="779"/>
      <c r="C73" s="83" t="s">
        <v>152</v>
      </c>
      <c r="D73" s="84">
        <v>60</v>
      </c>
      <c r="E73" s="84">
        <v>175</v>
      </c>
      <c r="F73" s="84">
        <v>344</v>
      </c>
      <c r="G73" s="84">
        <v>315</v>
      </c>
      <c r="H73" s="84">
        <v>659</v>
      </c>
      <c r="I73" s="84">
        <v>425</v>
      </c>
      <c r="J73" s="84">
        <v>433</v>
      </c>
      <c r="K73" s="84">
        <v>858</v>
      </c>
      <c r="L73" s="84">
        <v>496</v>
      </c>
      <c r="M73" s="84">
        <v>461</v>
      </c>
      <c r="N73" s="84">
        <v>957</v>
      </c>
      <c r="O73" s="84">
        <v>1265</v>
      </c>
      <c r="P73" s="63">
        <v>1209</v>
      </c>
      <c r="Q73" s="63">
        <v>2474</v>
      </c>
      <c r="R73" s="84">
        <v>551</v>
      </c>
      <c r="S73" s="84">
        <v>487</v>
      </c>
      <c r="T73" s="84">
        <v>1038</v>
      </c>
      <c r="U73" s="84">
        <v>52</v>
      </c>
      <c r="V73" s="84">
        <v>10</v>
      </c>
      <c r="W73" s="84">
        <v>5</v>
      </c>
      <c r="X73" s="84">
        <v>1</v>
      </c>
      <c r="Y73" s="84">
        <v>3</v>
      </c>
      <c r="Z73" s="733">
        <v>288</v>
      </c>
      <c r="AA73" s="63">
        <v>9</v>
      </c>
      <c r="AB73" s="84">
        <v>0</v>
      </c>
      <c r="AC73" s="84">
        <v>0</v>
      </c>
      <c r="AD73" s="739">
        <v>49</v>
      </c>
      <c r="AE73" s="84">
        <v>319</v>
      </c>
      <c r="AF73" s="84">
        <v>368</v>
      </c>
      <c r="AG73" s="84">
        <v>31</v>
      </c>
      <c r="AH73" s="84">
        <v>16</v>
      </c>
      <c r="AI73" s="84">
        <v>37</v>
      </c>
      <c r="AJ73" s="84">
        <v>53</v>
      </c>
      <c r="AK73" s="87"/>
    </row>
    <row r="74" spans="1:37" ht="18" customHeight="1" x14ac:dyDescent="0.2">
      <c r="A74" s="1006">
        <v>28</v>
      </c>
      <c r="B74" s="1007"/>
      <c r="C74" s="83" t="s">
        <v>153</v>
      </c>
      <c r="D74" s="84">
        <v>2</v>
      </c>
      <c r="E74" s="84">
        <v>6</v>
      </c>
      <c r="F74" s="84">
        <v>21</v>
      </c>
      <c r="G74" s="84">
        <v>17</v>
      </c>
      <c r="H74" s="84">
        <v>38</v>
      </c>
      <c r="I74" s="84">
        <v>18</v>
      </c>
      <c r="J74" s="84">
        <v>16</v>
      </c>
      <c r="K74" s="84">
        <v>34</v>
      </c>
      <c r="L74" s="84">
        <v>12</v>
      </c>
      <c r="M74" s="84">
        <v>24</v>
      </c>
      <c r="N74" s="84">
        <v>36</v>
      </c>
      <c r="O74" s="84">
        <v>51</v>
      </c>
      <c r="P74" s="63">
        <v>57</v>
      </c>
      <c r="Q74" s="63">
        <v>108</v>
      </c>
      <c r="R74" s="84">
        <v>14</v>
      </c>
      <c r="S74" s="84">
        <v>20</v>
      </c>
      <c r="T74" s="84">
        <v>34</v>
      </c>
      <c r="U74" s="84">
        <v>0</v>
      </c>
      <c r="V74" s="84">
        <v>2</v>
      </c>
      <c r="W74" s="84">
        <v>0</v>
      </c>
      <c r="X74" s="84">
        <v>0</v>
      </c>
      <c r="Y74" s="84">
        <v>0</v>
      </c>
      <c r="Z74" s="733">
        <v>6</v>
      </c>
      <c r="AA74" s="63">
        <v>2</v>
      </c>
      <c r="AB74" s="84">
        <v>0</v>
      </c>
      <c r="AC74" s="84">
        <v>0</v>
      </c>
      <c r="AD74" s="739">
        <v>3</v>
      </c>
      <c r="AE74" s="84">
        <v>7</v>
      </c>
      <c r="AF74" s="84">
        <v>10</v>
      </c>
      <c r="AG74" s="84">
        <v>0</v>
      </c>
      <c r="AH74" s="84">
        <v>1</v>
      </c>
      <c r="AI74" s="84">
        <v>0</v>
      </c>
      <c r="AJ74" s="84">
        <v>1</v>
      </c>
      <c r="AK74" s="87"/>
    </row>
    <row r="75" spans="1:37" ht="18" customHeight="1" x14ac:dyDescent="0.2">
      <c r="A75" s="1011" t="s">
        <v>627</v>
      </c>
      <c r="B75" s="1012"/>
      <c r="C75" s="83" t="s">
        <v>154</v>
      </c>
      <c r="D75" s="84">
        <v>397</v>
      </c>
      <c r="E75" s="84">
        <v>2275</v>
      </c>
      <c r="F75" s="84">
        <v>7710</v>
      </c>
      <c r="G75" s="84">
        <v>7745</v>
      </c>
      <c r="H75" s="84">
        <v>15455</v>
      </c>
      <c r="I75" s="84">
        <v>8950</v>
      </c>
      <c r="J75" s="84">
        <v>8891</v>
      </c>
      <c r="K75" s="84">
        <v>17841</v>
      </c>
      <c r="L75" s="84">
        <v>9363</v>
      </c>
      <c r="M75" s="84">
        <v>9120</v>
      </c>
      <c r="N75" s="84">
        <v>18483</v>
      </c>
      <c r="O75" s="84">
        <v>26023</v>
      </c>
      <c r="P75" s="63">
        <v>25756</v>
      </c>
      <c r="Q75" s="63">
        <v>51779</v>
      </c>
      <c r="R75" s="84">
        <v>9362</v>
      </c>
      <c r="S75" s="84">
        <v>9190</v>
      </c>
      <c r="T75" s="84">
        <v>18552</v>
      </c>
      <c r="U75" s="84">
        <v>368</v>
      </c>
      <c r="V75" s="84">
        <v>158</v>
      </c>
      <c r="W75" s="84">
        <v>84</v>
      </c>
      <c r="X75" s="84">
        <v>191</v>
      </c>
      <c r="Y75" s="84">
        <v>50</v>
      </c>
      <c r="Z75" s="733">
        <v>3272</v>
      </c>
      <c r="AA75" s="63">
        <v>8</v>
      </c>
      <c r="AB75" s="84">
        <v>5</v>
      </c>
      <c r="AC75" s="84">
        <v>33</v>
      </c>
      <c r="AD75" s="739">
        <v>339</v>
      </c>
      <c r="AE75" s="84">
        <v>3830</v>
      </c>
      <c r="AF75" s="84">
        <v>4169</v>
      </c>
      <c r="AG75" s="84">
        <v>413</v>
      </c>
      <c r="AH75" s="84">
        <v>469</v>
      </c>
      <c r="AI75" s="84">
        <v>729</v>
      </c>
      <c r="AJ75" s="84">
        <v>1198</v>
      </c>
      <c r="AK75" s="87"/>
    </row>
    <row r="76" spans="1:37" x14ac:dyDescent="0.2">
      <c r="A76" s="782"/>
      <c r="B76" s="783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734"/>
      <c r="AA76" s="89"/>
      <c r="AB76" s="89"/>
      <c r="AC76" s="89"/>
      <c r="AD76" s="734"/>
      <c r="AE76" s="89"/>
      <c r="AF76" s="89"/>
      <c r="AG76" s="89"/>
      <c r="AH76" s="89"/>
      <c r="AI76" s="89"/>
      <c r="AJ76" s="89"/>
    </row>
    <row r="77" spans="1:37" ht="18" customHeight="1" x14ac:dyDescent="0.2">
      <c r="A77" s="782"/>
      <c r="B77" s="783"/>
      <c r="C77" s="83" t="s">
        <v>152</v>
      </c>
      <c r="D77" s="38">
        <v>56</v>
      </c>
      <c r="E77" s="38">
        <v>169</v>
      </c>
      <c r="F77" s="63">
        <v>309</v>
      </c>
      <c r="G77" s="63">
        <v>311</v>
      </c>
      <c r="H77" s="63">
        <v>620</v>
      </c>
      <c r="I77" s="63">
        <v>410</v>
      </c>
      <c r="J77" s="63">
        <v>365</v>
      </c>
      <c r="K77" s="63">
        <v>775</v>
      </c>
      <c r="L77" s="63">
        <v>401</v>
      </c>
      <c r="M77" s="63">
        <v>441</v>
      </c>
      <c r="N77" s="63">
        <v>842</v>
      </c>
      <c r="O77" s="63">
        <v>1120</v>
      </c>
      <c r="P77" s="63">
        <v>1117</v>
      </c>
      <c r="Q77" s="63">
        <v>2237</v>
      </c>
      <c r="R77" s="63">
        <v>480</v>
      </c>
      <c r="S77" s="63">
        <v>437</v>
      </c>
      <c r="T77" s="63">
        <v>917</v>
      </c>
      <c r="U77" s="63">
        <v>47</v>
      </c>
      <c r="V77" s="63">
        <v>12</v>
      </c>
      <c r="W77" s="63">
        <v>4</v>
      </c>
      <c r="X77" s="63">
        <v>1</v>
      </c>
      <c r="Y77" s="63">
        <v>2</v>
      </c>
      <c r="Z77" s="727">
        <v>277</v>
      </c>
      <c r="AA77" s="63">
        <v>10</v>
      </c>
      <c r="AB77" s="63">
        <v>0</v>
      </c>
      <c r="AC77" s="63">
        <v>0</v>
      </c>
      <c r="AD77" s="727">
        <v>39</v>
      </c>
      <c r="AE77" s="63">
        <v>314</v>
      </c>
      <c r="AF77" s="63">
        <v>353</v>
      </c>
      <c r="AG77" s="63">
        <v>30</v>
      </c>
      <c r="AH77" s="63">
        <v>13</v>
      </c>
      <c r="AI77" s="63">
        <v>40</v>
      </c>
      <c r="AJ77" s="63">
        <v>53</v>
      </c>
    </row>
    <row r="78" spans="1:37" ht="18" customHeight="1" x14ac:dyDescent="0.2">
      <c r="A78" s="1008">
        <v>29</v>
      </c>
      <c r="B78" s="1009"/>
      <c r="C78" s="83" t="s">
        <v>153</v>
      </c>
      <c r="D78" s="38">
        <v>2</v>
      </c>
      <c r="E78" s="38">
        <v>6</v>
      </c>
      <c r="F78" s="63">
        <v>15</v>
      </c>
      <c r="G78" s="63">
        <v>24</v>
      </c>
      <c r="H78" s="63">
        <v>39</v>
      </c>
      <c r="I78" s="63">
        <v>29</v>
      </c>
      <c r="J78" s="63">
        <v>22</v>
      </c>
      <c r="K78" s="63">
        <v>51</v>
      </c>
      <c r="L78" s="63">
        <v>21</v>
      </c>
      <c r="M78" s="63">
        <v>19</v>
      </c>
      <c r="N78" s="63">
        <v>40</v>
      </c>
      <c r="O78" s="63">
        <v>65</v>
      </c>
      <c r="P78" s="63">
        <v>65</v>
      </c>
      <c r="Q78" s="63">
        <v>130</v>
      </c>
      <c r="R78" s="63">
        <v>14</v>
      </c>
      <c r="S78" s="63">
        <v>24</v>
      </c>
      <c r="T78" s="63">
        <v>38</v>
      </c>
      <c r="U78" s="63">
        <v>0</v>
      </c>
      <c r="V78" s="63">
        <v>2</v>
      </c>
      <c r="W78" s="63">
        <v>0</v>
      </c>
      <c r="X78" s="63">
        <v>0</v>
      </c>
      <c r="Y78" s="63">
        <v>0</v>
      </c>
      <c r="Z78" s="727">
        <v>6</v>
      </c>
      <c r="AA78" s="63">
        <v>2</v>
      </c>
      <c r="AB78" s="63">
        <v>0</v>
      </c>
      <c r="AC78" s="63">
        <v>0</v>
      </c>
      <c r="AD78" s="727">
        <v>1</v>
      </c>
      <c r="AE78" s="63">
        <v>9</v>
      </c>
      <c r="AF78" s="63">
        <v>10</v>
      </c>
      <c r="AG78" s="63">
        <v>0</v>
      </c>
      <c r="AH78" s="63">
        <v>1</v>
      </c>
      <c r="AI78" s="63">
        <v>0</v>
      </c>
      <c r="AJ78" s="63">
        <v>1</v>
      </c>
    </row>
    <row r="79" spans="1:37" ht="18" customHeight="1" x14ac:dyDescent="0.2">
      <c r="A79" s="1011" t="s">
        <v>628</v>
      </c>
      <c r="B79" s="1012"/>
      <c r="C79" s="83" t="s">
        <v>154</v>
      </c>
      <c r="D79" s="38">
        <v>380</v>
      </c>
      <c r="E79" s="38">
        <v>2170</v>
      </c>
      <c r="F79" s="63">
        <v>7504</v>
      </c>
      <c r="G79" s="63">
        <v>7257</v>
      </c>
      <c r="H79" s="63">
        <v>14761</v>
      </c>
      <c r="I79" s="63">
        <v>8292</v>
      </c>
      <c r="J79" s="63">
        <v>8278</v>
      </c>
      <c r="K79" s="63">
        <v>16570</v>
      </c>
      <c r="L79" s="63">
        <v>8779</v>
      </c>
      <c r="M79" s="63">
        <v>8705</v>
      </c>
      <c r="N79" s="63">
        <v>17484</v>
      </c>
      <c r="O79" s="63">
        <v>24575</v>
      </c>
      <c r="P79" s="63">
        <v>24240</v>
      </c>
      <c r="Q79" s="63">
        <v>48815</v>
      </c>
      <c r="R79" s="63">
        <v>8955</v>
      </c>
      <c r="S79" s="63">
        <v>8792</v>
      </c>
      <c r="T79" s="63">
        <v>17747</v>
      </c>
      <c r="U79" s="63">
        <v>352</v>
      </c>
      <c r="V79" s="63">
        <v>169</v>
      </c>
      <c r="W79" s="63">
        <v>74</v>
      </c>
      <c r="X79" s="63">
        <v>193</v>
      </c>
      <c r="Y79" s="63">
        <v>56</v>
      </c>
      <c r="Z79" s="727">
        <v>3246</v>
      </c>
      <c r="AA79" s="63">
        <v>7</v>
      </c>
      <c r="AB79" s="63">
        <v>4</v>
      </c>
      <c r="AC79" s="63">
        <v>23</v>
      </c>
      <c r="AD79" s="727">
        <v>331</v>
      </c>
      <c r="AE79" s="63">
        <v>3793</v>
      </c>
      <c r="AF79" s="63">
        <v>4124</v>
      </c>
      <c r="AG79" s="63">
        <v>412</v>
      </c>
      <c r="AH79" s="63">
        <v>453</v>
      </c>
      <c r="AI79" s="63">
        <v>705</v>
      </c>
      <c r="AJ79" s="63">
        <v>1158</v>
      </c>
    </row>
    <row r="80" spans="1:37" ht="18" customHeight="1" x14ac:dyDescent="0.2">
      <c r="A80" s="782"/>
      <c r="B80" s="783"/>
      <c r="C80" s="83"/>
      <c r="D80" s="38"/>
      <c r="E80" s="38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727"/>
      <c r="AA80" s="63"/>
      <c r="AB80" s="63"/>
      <c r="AC80" s="63"/>
      <c r="AD80" s="727"/>
      <c r="AE80" s="63"/>
      <c r="AF80" s="63"/>
      <c r="AG80" s="63"/>
      <c r="AH80" s="63"/>
      <c r="AI80" s="63"/>
      <c r="AJ80" s="63"/>
    </row>
    <row r="81" spans="1:36" ht="18" customHeight="1" x14ac:dyDescent="0.2">
      <c r="A81" s="778"/>
      <c r="B81" s="784"/>
      <c r="C81" s="83" t="s">
        <v>152</v>
      </c>
      <c r="D81" s="63">
        <v>52</v>
      </c>
      <c r="E81" s="63">
        <v>159</v>
      </c>
      <c r="F81" s="63">
        <v>296</v>
      </c>
      <c r="G81" s="63">
        <v>311</v>
      </c>
      <c r="H81" s="63">
        <v>607</v>
      </c>
      <c r="I81" s="63">
        <v>384</v>
      </c>
      <c r="J81" s="63">
        <v>355</v>
      </c>
      <c r="K81" s="63">
        <v>739</v>
      </c>
      <c r="L81" s="63">
        <v>401</v>
      </c>
      <c r="M81" s="63">
        <v>363</v>
      </c>
      <c r="N81" s="63">
        <v>764</v>
      </c>
      <c r="O81" s="63">
        <v>1081</v>
      </c>
      <c r="P81" s="63">
        <v>1029</v>
      </c>
      <c r="Q81" s="63">
        <v>2110</v>
      </c>
      <c r="R81" s="63">
        <v>385</v>
      </c>
      <c r="S81" s="63">
        <v>442</v>
      </c>
      <c r="T81" s="63">
        <v>827</v>
      </c>
      <c r="U81" s="63">
        <v>47</v>
      </c>
      <c r="V81" s="63">
        <v>10</v>
      </c>
      <c r="W81" s="63">
        <v>4</v>
      </c>
      <c r="X81" s="63">
        <v>1</v>
      </c>
      <c r="Y81" s="63">
        <v>1</v>
      </c>
      <c r="Z81" s="727">
        <v>268</v>
      </c>
      <c r="AA81" s="63">
        <v>10</v>
      </c>
      <c r="AB81" s="63">
        <v>0</v>
      </c>
      <c r="AC81" s="63">
        <v>0</v>
      </c>
      <c r="AD81" s="727">
        <v>38</v>
      </c>
      <c r="AE81" s="63">
        <v>303</v>
      </c>
      <c r="AF81" s="63">
        <v>341</v>
      </c>
      <c r="AG81" s="63">
        <v>34</v>
      </c>
      <c r="AH81" s="63">
        <v>13</v>
      </c>
      <c r="AI81" s="63">
        <v>35</v>
      </c>
      <c r="AJ81" s="63">
        <v>48</v>
      </c>
    </row>
    <row r="82" spans="1:36" ht="18" customHeight="1" x14ac:dyDescent="0.2">
      <c r="A82" s="1004">
        <v>30</v>
      </c>
      <c r="B82" s="1005"/>
      <c r="C82" s="83" t="s">
        <v>153</v>
      </c>
      <c r="D82" s="63">
        <v>2</v>
      </c>
      <c r="E82" s="63">
        <v>6</v>
      </c>
      <c r="F82" s="63">
        <v>22</v>
      </c>
      <c r="G82" s="63">
        <v>17</v>
      </c>
      <c r="H82" s="63">
        <v>39</v>
      </c>
      <c r="I82" s="63">
        <v>16</v>
      </c>
      <c r="J82" s="63">
        <v>30</v>
      </c>
      <c r="K82" s="63">
        <v>46</v>
      </c>
      <c r="L82" s="63">
        <v>28</v>
      </c>
      <c r="M82" s="63">
        <v>21</v>
      </c>
      <c r="N82" s="63">
        <v>49</v>
      </c>
      <c r="O82" s="63">
        <v>66</v>
      </c>
      <c r="P82" s="63">
        <v>68</v>
      </c>
      <c r="Q82" s="63">
        <v>134</v>
      </c>
      <c r="R82" s="63">
        <v>21</v>
      </c>
      <c r="S82" s="63">
        <v>18</v>
      </c>
      <c r="T82" s="63">
        <v>39</v>
      </c>
      <c r="U82" s="63">
        <v>0</v>
      </c>
      <c r="V82" s="63">
        <v>2</v>
      </c>
      <c r="W82" s="63">
        <v>0</v>
      </c>
      <c r="X82" s="63">
        <v>0</v>
      </c>
      <c r="Y82" s="63">
        <v>0</v>
      </c>
      <c r="Z82" s="727">
        <v>7</v>
      </c>
      <c r="AA82" s="63">
        <v>2</v>
      </c>
      <c r="AB82" s="63">
        <v>0</v>
      </c>
      <c r="AC82" s="63">
        <v>0</v>
      </c>
      <c r="AD82" s="727">
        <v>2</v>
      </c>
      <c r="AE82" s="63">
        <v>9</v>
      </c>
      <c r="AF82" s="63">
        <v>11</v>
      </c>
      <c r="AG82" s="63">
        <v>0</v>
      </c>
      <c r="AH82" s="63">
        <v>1</v>
      </c>
      <c r="AI82" s="63">
        <v>0</v>
      </c>
      <c r="AJ82" s="63">
        <v>1</v>
      </c>
    </row>
    <row r="83" spans="1:36" ht="18" customHeight="1" x14ac:dyDescent="0.2">
      <c r="A83" s="977" t="s">
        <v>629</v>
      </c>
      <c r="B83" s="978"/>
      <c r="C83" s="312" t="s">
        <v>154</v>
      </c>
      <c r="D83" s="58">
        <v>368</v>
      </c>
      <c r="E83" s="58">
        <v>2091</v>
      </c>
      <c r="F83" s="58">
        <v>7335</v>
      </c>
      <c r="G83" s="58">
        <v>6897</v>
      </c>
      <c r="H83" s="58">
        <v>14232</v>
      </c>
      <c r="I83" s="58">
        <v>8052</v>
      </c>
      <c r="J83" s="58">
        <v>7639</v>
      </c>
      <c r="K83" s="58">
        <v>15691</v>
      </c>
      <c r="L83" s="58">
        <v>8218</v>
      </c>
      <c r="M83" s="58">
        <v>8201</v>
      </c>
      <c r="N83" s="58">
        <v>16419</v>
      </c>
      <c r="O83" s="58">
        <v>23605</v>
      </c>
      <c r="P83" s="58">
        <v>22737</v>
      </c>
      <c r="Q83" s="58">
        <v>46342</v>
      </c>
      <c r="R83" s="58">
        <v>8576</v>
      </c>
      <c r="S83" s="58">
        <v>8434</v>
      </c>
      <c r="T83" s="58">
        <v>17010</v>
      </c>
      <c r="U83" s="58">
        <v>345</v>
      </c>
      <c r="V83" s="58">
        <v>170</v>
      </c>
      <c r="W83" s="58">
        <v>69</v>
      </c>
      <c r="X83" s="58">
        <v>221</v>
      </c>
      <c r="Y83" s="58">
        <v>84</v>
      </c>
      <c r="Z83" s="735">
        <v>3217</v>
      </c>
      <c r="AA83" s="58">
        <v>7</v>
      </c>
      <c r="AB83" s="58">
        <v>7</v>
      </c>
      <c r="AC83" s="58">
        <v>23</v>
      </c>
      <c r="AD83" s="735">
        <v>318</v>
      </c>
      <c r="AE83" s="58">
        <v>3825</v>
      </c>
      <c r="AF83" s="58">
        <v>4143</v>
      </c>
      <c r="AG83" s="58">
        <v>466</v>
      </c>
      <c r="AH83" s="58">
        <v>456</v>
      </c>
      <c r="AI83" s="58">
        <v>708</v>
      </c>
      <c r="AJ83" s="58">
        <v>1164</v>
      </c>
    </row>
    <row r="84" spans="1:36" ht="18" customHeight="1" x14ac:dyDescent="0.2">
      <c r="A84" s="32"/>
      <c r="B84" s="32"/>
      <c r="C84" s="90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736"/>
      <c r="AA84" s="91"/>
      <c r="AB84" s="91"/>
      <c r="AC84" s="91"/>
      <c r="AD84" s="736"/>
      <c r="AE84" s="91"/>
      <c r="AF84" s="91"/>
      <c r="AG84" s="91"/>
      <c r="AH84" s="91"/>
      <c r="AI84" s="91"/>
      <c r="AJ84" s="91"/>
    </row>
  </sheetData>
  <mergeCells count="42">
    <mergeCell ref="A82:B82"/>
    <mergeCell ref="A67:B67"/>
    <mergeCell ref="A71:B71"/>
    <mergeCell ref="A75:B75"/>
    <mergeCell ref="A79:B79"/>
    <mergeCell ref="B55:B56"/>
    <mergeCell ref="A66:B66"/>
    <mergeCell ref="A70:B70"/>
    <mergeCell ref="A74:B74"/>
    <mergeCell ref="A78:B78"/>
    <mergeCell ref="A6:B6"/>
    <mergeCell ref="B58:B59"/>
    <mergeCell ref="A12:B12"/>
    <mergeCell ref="A13:B13"/>
    <mergeCell ref="A14:B14"/>
    <mergeCell ref="B17:B18"/>
    <mergeCell ref="A19:A57"/>
    <mergeCell ref="B20:B21"/>
    <mergeCell ref="B23:B24"/>
    <mergeCell ref="B26:B27"/>
    <mergeCell ref="B29:B30"/>
    <mergeCell ref="B36:B37"/>
    <mergeCell ref="B43:B44"/>
    <mergeCell ref="B46:B47"/>
    <mergeCell ref="B49:B50"/>
    <mergeCell ref="B52:B53"/>
    <mergeCell ref="A83:B83"/>
    <mergeCell ref="A11:B11"/>
    <mergeCell ref="A1:AI1"/>
    <mergeCell ref="A2:B2"/>
    <mergeCell ref="C3:C9"/>
    <mergeCell ref="D3:D9"/>
    <mergeCell ref="E3:E9"/>
    <mergeCell ref="H3:O3"/>
    <mergeCell ref="U3:AG3"/>
    <mergeCell ref="AH3:AJ3"/>
    <mergeCell ref="R4:T4"/>
    <mergeCell ref="AG4:AG9"/>
    <mergeCell ref="R5:T5"/>
    <mergeCell ref="V5:V8"/>
    <mergeCell ref="AI5:AI8"/>
    <mergeCell ref="AJ5:AJ8"/>
  </mergeCells>
  <phoneticPr fontId="4"/>
  <dataValidations disablePrompts="1" count="1">
    <dataValidation imeMode="off" allowBlank="1" showInputMessage="1" showErrorMessage="1" sqref="F77:AJ80 D81:AJ84 D10:AJ75"/>
  </dataValidations>
  <printOptions horizontalCentered="1"/>
  <pageMargins left="0.39370078740157483" right="0.39370078740157483" top="0.59055118110236227" bottom="0.39370078740157483" header="0" footer="0.39370078740157483"/>
  <headerFooter scaleWithDoc="0">
    <oddFooter>&amp;C&amp;"ＭＳ ゴシック,標準"&amp;8－ &amp;P －</oddFooter>
  </headerFooter>
  <colBreaks count="1" manualBreakCount="1">
    <brk id="16" max="8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73"/>
  <sheetViews>
    <sheetView view="pageBreakPreview" zoomScaleNormal="70" zoomScaleSheetLayoutView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AT1"/>
    </sheetView>
  </sheetViews>
  <sheetFormatPr defaultColWidth="5.69921875" defaultRowHeight="13.5" x14ac:dyDescent="0.2"/>
  <cols>
    <col min="1" max="2" width="7.3984375" style="29" customWidth="1"/>
    <col min="3" max="3" width="9.69921875" style="29" customWidth="1"/>
    <col min="4" max="29" width="6.69921875" style="29" customWidth="1"/>
    <col min="30" max="35" width="6.09765625" style="29" customWidth="1"/>
    <col min="36" max="38" width="4.09765625" style="29" customWidth="1"/>
    <col min="39" max="41" width="7.69921875" style="29" customWidth="1"/>
    <col min="42" max="46" width="4.09765625" style="29" customWidth="1"/>
    <col min="47" max="47" width="6.09765625" style="29" customWidth="1"/>
    <col min="48" max="16384" width="5.69921875" style="29"/>
  </cols>
  <sheetData>
    <row r="1" spans="1:47" ht="28.5" x14ac:dyDescent="0.2">
      <c r="A1" s="981" t="s">
        <v>155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  <c r="W1" s="981"/>
      <c r="X1" s="981"/>
      <c r="Y1" s="981"/>
      <c r="Z1" s="981"/>
      <c r="AA1" s="981"/>
      <c r="AB1" s="981"/>
      <c r="AC1" s="981"/>
      <c r="AD1" s="981"/>
      <c r="AE1" s="981"/>
      <c r="AF1" s="981"/>
      <c r="AG1" s="981"/>
      <c r="AH1" s="981"/>
      <c r="AI1" s="981"/>
      <c r="AJ1" s="981"/>
      <c r="AK1" s="981"/>
      <c r="AL1" s="981"/>
      <c r="AM1" s="981"/>
      <c r="AN1" s="981"/>
      <c r="AO1" s="981"/>
      <c r="AP1" s="981"/>
      <c r="AQ1" s="981"/>
      <c r="AR1" s="981"/>
      <c r="AS1" s="981"/>
      <c r="AT1" s="981"/>
    </row>
    <row r="2" spans="1:47" ht="18.95" customHeight="1" x14ac:dyDescent="0.2">
      <c r="A2" s="982" t="s">
        <v>619</v>
      </c>
      <c r="B2" s="982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</row>
    <row r="3" spans="1:47" ht="18.75" customHeight="1" x14ac:dyDescent="0.2">
      <c r="A3" s="31"/>
      <c r="B3" s="32"/>
      <c r="C3" s="983" t="s">
        <v>98</v>
      </c>
      <c r="D3" s="1014" t="s">
        <v>156</v>
      </c>
      <c r="E3" s="983" t="s">
        <v>100</v>
      </c>
      <c r="F3" s="304"/>
      <c r="G3" s="306"/>
      <c r="H3" s="985" t="s">
        <v>157</v>
      </c>
      <c r="I3" s="985"/>
      <c r="J3" s="985"/>
      <c r="K3" s="985"/>
      <c r="L3" s="985"/>
      <c r="M3" s="985"/>
      <c r="N3" s="985"/>
      <c r="O3" s="985"/>
      <c r="P3" s="985"/>
      <c r="Q3" s="985"/>
      <c r="R3" s="985"/>
      <c r="S3" s="985"/>
      <c r="T3" s="985"/>
      <c r="U3" s="985"/>
      <c r="V3" s="985"/>
      <c r="W3" s="985"/>
      <c r="X3" s="985"/>
      <c r="Y3" s="33"/>
      <c r="Z3" s="34"/>
      <c r="AA3" s="31"/>
      <c r="AB3" s="32"/>
      <c r="AC3" s="32"/>
      <c r="AD3" s="987" t="s">
        <v>576</v>
      </c>
      <c r="AE3" s="988"/>
      <c r="AF3" s="988"/>
      <c r="AG3" s="988"/>
      <c r="AH3" s="988"/>
      <c r="AI3" s="988"/>
      <c r="AJ3" s="988"/>
      <c r="AK3" s="988"/>
      <c r="AL3" s="988"/>
      <c r="AM3" s="988"/>
      <c r="AN3" s="988"/>
      <c r="AO3" s="988"/>
      <c r="AP3" s="988"/>
      <c r="AQ3" s="988"/>
      <c r="AR3" s="989"/>
      <c r="AS3" s="1016" t="s">
        <v>580</v>
      </c>
      <c r="AT3" s="985"/>
      <c r="AU3" s="1017"/>
    </row>
    <row r="4" spans="1:47" ht="18.75" customHeight="1" x14ac:dyDescent="0.2">
      <c r="A4" s="35"/>
      <c r="B4" s="30"/>
      <c r="C4" s="984"/>
      <c r="D4" s="1015"/>
      <c r="E4" s="984"/>
      <c r="F4" s="35"/>
      <c r="G4" s="30"/>
      <c r="H4" s="30"/>
      <c r="I4" s="35"/>
      <c r="J4" s="30"/>
      <c r="K4" s="30"/>
      <c r="L4" s="35"/>
      <c r="M4" s="30"/>
      <c r="N4" s="30"/>
      <c r="O4" s="35"/>
      <c r="P4" s="30"/>
      <c r="Q4" s="30"/>
      <c r="R4" s="31"/>
      <c r="S4" s="32"/>
      <c r="T4" s="92"/>
      <c r="U4" s="31"/>
      <c r="V4" s="32"/>
      <c r="W4" s="30"/>
      <c r="X4" s="35"/>
      <c r="Y4" s="30"/>
      <c r="Z4" s="36"/>
      <c r="AA4" s="990" t="s">
        <v>578</v>
      </c>
      <c r="AB4" s="991"/>
      <c r="AC4" s="992"/>
      <c r="AD4" s="37"/>
      <c r="AE4" s="35"/>
      <c r="AF4" s="35"/>
      <c r="AG4" s="35"/>
      <c r="AH4" s="35"/>
      <c r="AI4" s="35"/>
      <c r="AJ4" s="31"/>
      <c r="AK4" s="35"/>
      <c r="AL4" s="35"/>
      <c r="AM4" s="35"/>
      <c r="AN4" s="30"/>
      <c r="AO4" s="30"/>
      <c r="AP4" s="93"/>
      <c r="AQ4" s="94"/>
      <c r="AR4" s="93"/>
      <c r="AS4" s="35"/>
      <c r="AT4" s="38"/>
      <c r="AU4" s="38"/>
    </row>
    <row r="5" spans="1:47" ht="18.75" customHeight="1" x14ac:dyDescent="0.2">
      <c r="A5" s="35"/>
      <c r="B5" s="30"/>
      <c r="C5" s="984"/>
      <c r="D5" s="1015"/>
      <c r="E5" s="984"/>
      <c r="F5" s="39"/>
      <c r="G5" s="40" t="s">
        <v>158</v>
      </c>
      <c r="H5" s="41"/>
      <c r="I5" s="39"/>
      <c r="J5" s="40" t="s">
        <v>159</v>
      </c>
      <c r="K5" s="41"/>
      <c r="L5" s="39"/>
      <c r="M5" s="40" t="s">
        <v>160</v>
      </c>
      <c r="N5" s="41"/>
      <c r="O5" s="39"/>
      <c r="P5" s="40" t="s">
        <v>103</v>
      </c>
      <c r="Q5" s="41"/>
      <c r="R5" s="39"/>
      <c r="S5" s="40" t="s">
        <v>104</v>
      </c>
      <c r="T5" s="95"/>
      <c r="U5" s="39"/>
      <c r="V5" s="40" t="s">
        <v>105</v>
      </c>
      <c r="W5" s="41"/>
      <c r="X5" s="314"/>
      <c r="Y5" s="40" t="s">
        <v>106</v>
      </c>
      <c r="Z5" s="315"/>
      <c r="AA5" s="996" t="s">
        <v>630</v>
      </c>
      <c r="AB5" s="997"/>
      <c r="AC5" s="998"/>
      <c r="AD5" s="999" t="s">
        <v>162</v>
      </c>
      <c r="AE5" s="999" t="s">
        <v>108</v>
      </c>
      <c r="AF5" s="999" t="s">
        <v>163</v>
      </c>
      <c r="AG5" s="1013" t="s">
        <v>603</v>
      </c>
      <c r="AH5" s="1013" t="s">
        <v>604</v>
      </c>
      <c r="AI5" s="999" t="s">
        <v>164</v>
      </c>
      <c r="AJ5" s="999" t="s">
        <v>165</v>
      </c>
      <c r="AK5" s="999" t="s">
        <v>166</v>
      </c>
      <c r="AL5" s="999" t="s">
        <v>167</v>
      </c>
      <c r="AM5" s="314"/>
      <c r="AN5" s="40" t="s">
        <v>106</v>
      </c>
      <c r="AO5" s="43"/>
      <c r="AP5" s="999" t="s">
        <v>168</v>
      </c>
      <c r="AQ5" s="999" t="s">
        <v>169</v>
      </c>
      <c r="AR5" s="1019" t="s">
        <v>170</v>
      </c>
      <c r="AS5" s="999" t="s">
        <v>171</v>
      </c>
      <c r="AT5" s="1018" t="s">
        <v>116</v>
      </c>
      <c r="AU5" s="1000" t="s">
        <v>117</v>
      </c>
    </row>
    <row r="6" spans="1:47" ht="18.75" customHeight="1" x14ac:dyDescent="0.2">
      <c r="A6" s="990" t="s">
        <v>581</v>
      </c>
      <c r="B6" s="1001"/>
      <c r="C6" s="984"/>
      <c r="D6" s="1015"/>
      <c r="E6" s="984"/>
      <c r="F6" s="44"/>
      <c r="G6" s="45"/>
      <c r="H6" s="45"/>
      <c r="I6" s="44"/>
      <c r="J6" s="45"/>
      <c r="K6" s="45"/>
      <c r="L6" s="44"/>
      <c r="M6" s="45"/>
      <c r="N6" s="45"/>
      <c r="O6" s="44"/>
      <c r="P6" s="45"/>
      <c r="Q6" s="45"/>
      <c r="R6" s="44"/>
      <c r="S6" s="45"/>
      <c r="T6" s="46"/>
      <c r="U6" s="44"/>
      <c r="V6" s="45"/>
      <c r="W6" s="45"/>
      <c r="X6" s="44"/>
      <c r="Y6" s="45"/>
      <c r="Z6" s="46"/>
      <c r="AA6" s="44"/>
      <c r="AB6" s="45"/>
      <c r="AC6" s="45"/>
      <c r="AD6" s="999"/>
      <c r="AE6" s="999"/>
      <c r="AF6" s="999"/>
      <c r="AG6" s="1013"/>
      <c r="AH6" s="1013"/>
      <c r="AI6" s="999"/>
      <c r="AJ6" s="999"/>
      <c r="AK6" s="999"/>
      <c r="AL6" s="999"/>
      <c r="AM6" s="44"/>
      <c r="AN6" s="45"/>
      <c r="AO6" s="45"/>
      <c r="AP6" s="999"/>
      <c r="AQ6" s="999"/>
      <c r="AR6" s="1019"/>
      <c r="AS6" s="999"/>
      <c r="AT6" s="984"/>
      <c r="AU6" s="984"/>
    </row>
    <row r="7" spans="1:47" ht="18.75" customHeight="1" x14ac:dyDescent="0.2">
      <c r="A7" s="35"/>
      <c r="B7" s="30"/>
      <c r="C7" s="984"/>
      <c r="D7" s="1015"/>
      <c r="E7" s="98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7"/>
      <c r="U7" s="37"/>
      <c r="V7" s="756"/>
      <c r="W7" s="35"/>
      <c r="X7" s="35"/>
      <c r="Y7" s="37"/>
      <c r="Z7" s="37"/>
      <c r="AA7" s="35"/>
      <c r="AB7" s="35"/>
      <c r="AC7" s="35"/>
      <c r="AD7" s="999"/>
      <c r="AE7" s="999"/>
      <c r="AF7" s="999"/>
      <c r="AG7" s="1013"/>
      <c r="AH7" s="1013"/>
      <c r="AI7" s="999"/>
      <c r="AJ7" s="999"/>
      <c r="AK7" s="999"/>
      <c r="AL7" s="999"/>
      <c r="AM7" s="35"/>
      <c r="AN7" s="35"/>
      <c r="AO7" s="35"/>
      <c r="AP7" s="999"/>
      <c r="AQ7" s="999"/>
      <c r="AR7" s="1019"/>
      <c r="AS7" s="999"/>
      <c r="AT7" s="984"/>
      <c r="AU7" s="984"/>
    </row>
    <row r="8" spans="1:47" ht="18.75" customHeight="1" x14ac:dyDescent="0.2">
      <c r="A8" s="35"/>
      <c r="B8" s="30"/>
      <c r="C8" s="984"/>
      <c r="D8" s="1015"/>
      <c r="E8" s="984"/>
      <c r="F8" s="314" t="s">
        <v>124</v>
      </c>
      <c r="G8" s="314" t="s">
        <v>125</v>
      </c>
      <c r="H8" s="314" t="s">
        <v>1</v>
      </c>
      <c r="I8" s="314" t="s">
        <v>124</v>
      </c>
      <c r="J8" s="314" t="s">
        <v>125</v>
      </c>
      <c r="K8" s="314" t="s">
        <v>1</v>
      </c>
      <c r="L8" s="314" t="s">
        <v>124</v>
      </c>
      <c r="M8" s="314" t="s">
        <v>125</v>
      </c>
      <c r="N8" s="314" t="s">
        <v>1</v>
      </c>
      <c r="O8" s="314" t="s">
        <v>124</v>
      </c>
      <c r="P8" s="314" t="s">
        <v>125</v>
      </c>
      <c r="Q8" s="314" t="s">
        <v>1</v>
      </c>
      <c r="R8" s="314" t="s">
        <v>124</v>
      </c>
      <c r="S8" s="314" t="s">
        <v>125</v>
      </c>
      <c r="T8" s="42" t="s">
        <v>1</v>
      </c>
      <c r="U8" s="42" t="s">
        <v>124</v>
      </c>
      <c r="V8" s="42" t="s">
        <v>125</v>
      </c>
      <c r="W8" s="314" t="s">
        <v>1</v>
      </c>
      <c r="X8" s="314" t="s">
        <v>124</v>
      </c>
      <c r="Y8" s="42" t="s">
        <v>125</v>
      </c>
      <c r="Z8" s="42" t="s">
        <v>1</v>
      </c>
      <c r="AA8" s="314" t="s">
        <v>124</v>
      </c>
      <c r="AB8" s="314" t="s">
        <v>125</v>
      </c>
      <c r="AC8" s="314" t="s">
        <v>1</v>
      </c>
      <c r="AD8" s="999"/>
      <c r="AE8" s="999"/>
      <c r="AF8" s="999"/>
      <c r="AG8" s="1013"/>
      <c r="AH8" s="1013"/>
      <c r="AI8" s="999"/>
      <c r="AJ8" s="999"/>
      <c r="AK8" s="999"/>
      <c r="AL8" s="999"/>
      <c r="AM8" s="314" t="s">
        <v>124</v>
      </c>
      <c r="AN8" s="314" t="s">
        <v>125</v>
      </c>
      <c r="AO8" s="314" t="s">
        <v>1</v>
      </c>
      <c r="AP8" s="999"/>
      <c r="AQ8" s="999"/>
      <c r="AR8" s="1019"/>
      <c r="AS8" s="999"/>
      <c r="AT8" s="984"/>
      <c r="AU8" s="984"/>
    </row>
    <row r="9" spans="1:47" ht="18.75" customHeight="1" x14ac:dyDescent="0.2">
      <c r="A9" s="35"/>
      <c r="B9" s="30"/>
      <c r="C9" s="984"/>
      <c r="D9" s="1015"/>
      <c r="E9" s="98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47"/>
      <c r="U9" s="38"/>
      <c r="V9" s="38"/>
      <c r="W9" s="35"/>
      <c r="X9" s="35"/>
      <c r="Y9" s="38"/>
      <c r="Z9" s="38"/>
      <c r="AA9" s="35"/>
      <c r="AB9" s="35"/>
      <c r="AC9" s="35"/>
      <c r="AD9" s="47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96"/>
      <c r="AQ9" s="97"/>
      <c r="AR9" s="96"/>
      <c r="AS9" s="35"/>
      <c r="AT9" s="38"/>
      <c r="AU9" s="38"/>
    </row>
    <row r="10" spans="1:47" ht="18.75" customHeight="1" x14ac:dyDescent="0.2">
      <c r="A10" s="31"/>
      <c r="B10" s="32"/>
      <c r="C10" s="307"/>
      <c r="D10" s="49"/>
      <c r="E10" s="50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711"/>
      <c r="W10" s="51"/>
      <c r="X10" s="52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2"/>
      <c r="AJ10" s="52"/>
      <c r="AK10" s="52"/>
      <c r="AL10" s="52"/>
      <c r="AM10" s="52"/>
      <c r="AN10" s="52"/>
      <c r="AO10" s="52"/>
      <c r="AP10" s="51"/>
      <c r="AQ10" s="51"/>
      <c r="AR10" s="51"/>
      <c r="AS10" s="50"/>
      <c r="AT10" s="51"/>
      <c r="AU10" s="51"/>
    </row>
    <row r="11" spans="1:47" ht="18.75" customHeight="1" x14ac:dyDescent="0.2">
      <c r="A11" s="979" t="s">
        <v>572</v>
      </c>
      <c r="B11" s="980"/>
      <c r="C11" s="53"/>
      <c r="D11" s="54">
        <f>SUM(D12:D14)</f>
        <v>226</v>
      </c>
      <c r="E11" s="54">
        <f>SUM(E12:E14)</f>
        <v>1045</v>
      </c>
      <c r="F11" s="54">
        <f>SUM(F12:F14)</f>
        <v>588</v>
      </c>
      <c r="G11" s="54">
        <f t="shared" ref="G11:AU11" si="0">SUM(G12:G14)</f>
        <v>540</v>
      </c>
      <c r="H11" s="54">
        <f t="shared" si="0"/>
        <v>1128</v>
      </c>
      <c r="I11" s="54">
        <f t="shared" si="0"/>
        <v>1458</v>
      </c>
      <c r="J11" s="54">
        <f t="shared" si="0"/>
        <v>1363</v>
      </c>
      <c r="K11" s="54">
        <f t="shared" si="0"/>
        <v>2821</v>
      </c>
      <c r="L11" s="54">
        <f t="shared" si="0"/>
        <v>1691</v>
      </c>
      <c r="M11" s="54">
        <f t="shared" si="0"/>
        <v>1580</v>
      </c>
      <c r="N11" s="54">
        <f t="shared" si="0"/>
        <v>3271</v>
      </c>
      <c r="O11" s="54">
        <f>SUM(O12:O14)</f>
        <v>3811</v>
      </c>
      <c r="P11" s="54">
        <f t="shared" si="0"/>
        <v>3725</v>
      </c>
      <c r="Q11" s="54">
        <f t="shared" si="0"/>
        <v>7536</v>
      </c>
      <c r="R11" s="54">
        <f t="shared" si="0"/>
        <v>3977</v>
      </c>
      <c r="S11" s="54">
        <f t="shared" si="0"/>
        <v>3611</v>
      </c>
      <c r="T11" s="54">
        <f t="shared" si="0"/>
        <v>7588</v>
      </c>
      <c r="U11" s="54">
        <f t="shared" si="0"/>
        <v>3848</v>
      </c>
      <c r="V11" s="757">
        <f t="shared" si="0"/>
        <v>3841</v>
      </c>
      <c r="W11" s="54">
        <f t="shared" si="0"/>
        <v>7689</v>
      </c>
      <c r="X11" s="54">
        <f t="shared" si="0"/>
        <v>15373</v>
      </c>
      <c r="Y11" s="54">
        <f t="shared" si="0"/>
        <v>14660</v>
      </c>
      <c r="Z11" s="54">
        <f>SUM(Z12:Z14)</f>
        <v>30033</v>
      </c>
      <c r="AA11" s="54">
        <f t="shared" si="0"/>
        <v>3399</v>
      </c>
      <c r="AB11" s="54">
        <f t="shared" si="0"/>
        <v>3254</v>
      </c>
      <c r="AC11" s="54">
        <f t="shared" si="0"/>
        <v>6653</v>
      </c>
      <c r="AD11" s="54">
        <f t="shared" si="0"/>
        <v>216</v>
      </c>
      <c r="AE11" s="54">
        <f t="shared" si="0"/>
        <v>133</v>
      </c>
      <c r="AF11" s="54">
        <f t="shared" si="0"/>
        <v>39</v>
      </c>
      <c r="AG11" s="54">
        <f t="shared" si="0"/>
        <v>284</v>
      </c>
      <c r="AH11" s="54">
        <f t="shared" si="0"/>
        <v>111</v>
      </c>
      <c r="AI11" s="54">
        <f t="shared" si="0"/>
        <v>4035</v>
      </c>
      <c r="AJ11" s="54">
        <f t="shared" si="0"/>
        <v>6</v>
      </c>
      <c r="AK11" s="54">
        <f t="shared" si="0"/>
        <v>78</v>
      </c>
      <c r="AL11" s="54">
        <f t="shared" si="0"/>
        <v>93</v>
      </c>
      <c r="AM11" s="54">
        <f t="shared" si="0"/>
        <v>247</v>
      </c>
      <c r="AN11" s="54">
        <f t="shared" si="0"/>
        <v>4748</v>
      </c>
      <c r="AO11" s="54">
        <f t="shared" si="0"/>
        <v>4995</v>
      </c>
      <c r="AP11" s="54">
        <f t="shared" si="0"/>
        <v>41</v>
      </c>
      <c r="AQ11" s="54">
        <f t="shared" si="0"/>
        <v>43</v>
      </c>
      <c r="AR11" s="54">
        <f t="shared" si="0"/>
        <v>280</v>
      </c>
      <c r="AS11" s="54">
        <f t="shared" si="0"/>
        <v>262</v>
      </c>
      <c r="AT11" s="712">
        <f t="shared" si="0"/>
        <v>1019</v>
      </c>
      <c r="AU11" s="54">
        <f t="shared" si="0"/>
        <v>1281</v>
      </c>
    </row>
    <row r="12" spans="1:47" ht="18.75" customHeight="1" x14ac:dyDescent="0.2">
      <c r="A12" s="979" t="s">
        <v>582</v>
      </c>
      <c r="B12" s="980"/>
      <c r="C12" s="53"/>
      <c r="D12" s="54">
        <f>D17+D20+D23+D26+D29+D32+D35+D38+D41+D44+D47+D50+D53+D56</f>
        <v>20</v>
      </c>
      <c r="E12" s="54">
        <f t="shared" ref="E12:AU12" si="1">E17+E20+E23+E26+E29+E32+E35+E38+E41+E44+E47+E50+E53+E56</f>
        <v>77</v>
      </c>
      <c r="F12" s="54">
        <f t="shared" si="1"/>
        <v>20</v>
      </c>
      <c r="G12" s="54">
        <f t="shared" si="1"/>
        <v>21</v>
      </c>
      <c r="H12" s="54">
        <f t="shared" si="1"/>
        <v>41</v>
      </c>
      <c r="I12" s="54">
        <f t="shared" si="1"/>
        <v>123</v>
      </c>
      <c r="J12" s="54">
        <f t="shared" si="1"/>
        <v>98</v>
      </c>
      <c r="K12" s="54">
        <f t="shared" si="1"/>
        <v>221</v>
      </c>
      <c r="L12" s="54">
        <f t="shared" si="1"/>
        <v>147</v>
      </c>
      <c r="M12" s="54">
        <f t="shared" si="1"/>
        <v>137</v>
      </c>
      <c r="N12" s="54">
        <f t="shared" si="1"/>
        <v>284</v>
      </c>
      <c r="O12" s="54">
        <f t="shared" si="1"/>
        <v>227</v>
      </c>
      <c r="P12" s="54">
        <f t="shared" si="1"/>
        <v>239</v>
      </c>
      <c r="Q12" s="54">
        <f t="shared" si="1"/>
        <v>466</v>
      </c>
      <c r="R12" s="54">
        <f t="shared" si="1"/>
        <v>267</v>
      </c>
      <c r="S12" s="54">
        <f t="shared" si="1"/>
        <v>215</v>
      </c>
      <c r="T12" s="54">
        <f t="shared" si="1"/>
        <v>482</v>
      </c>
      <c r="U12" s="54">
        <f t="shared" si="1"/>
        <v>265</v>
      </c>
      <c r="V12" s="757">
        <f t="shared" si="1"/>
        <v>244</v>
      </c>
      <c r="W12" s="54">
        <f t="shared" si="1"/>
        <v>509</v>
      </c>
      <c r="X12" s="54">
        <f t="shared" si="1"/>
        <v>1049</v>
      </c>
      <c r="Y12" s="54">
        <f t="shared" si="1"/>
        <v>954</v>
      </c>
      <c r="Z12" s="54">
        <f t="shared" si="1"/>
        <v>2003</v>
      </c>
      <c r="AA12" s="54">
        <f t="shared" si="1"/>
        <v>222</v>
      </c>
      <c r="AB12" s="54">
        <f t="shared" si="1"/>
        <v>225</v>
      </c>
      <c r="AC12" s="54">
        <f t="shared" si="1"/>
        <v>447</v>
      </c>
      <c r="AD12" s="54">
        <f t="shared" si="1"/>
        <v>19</v>
      </c>
      <c r="AE12" s="54">
        <f t="shared" si="1"/>
        <v>11</v>
      </c>
      <c r="AF12" s="54">
        <f t="shared" si="1"/>
        <v>1</v>
      </c>
      <c r="AG12" s="54">
        <f t="shared" si="1"/>
        <v>10</v>
      </c>
      <c r="AH12" s="54">
        <f t="shared" si="1"/>
        <v>4</v>
      </c>
      <c r="AI12" s="54">
        <f t="shared" si="1"/>
        <v>300</v>
      </c>
      <c r="AJ12" s="54">
        <f t="shared" si="1"/>
        <v>0</v>
      </c>
      <c r="AK12" s="54">
        <f t="shared" si="1"/>
        <v>4</v>
      </c>
      <c r="AL12" s="54">
        <f t="shared" si="1"/>
        <v>0</v>
      </c>
      <c r="AM12" s="54">
        <f t="shared" si="1"/>
        <v>33</v>
      </c>
      <c r="AN12" s="54">
        <f t="shared" si="1"/>
        <v>316</v>
      </c>
      <c r="AO12" s="54">
        <f t="shared" si="1"/>
        <v>349</v>
      </c>
      <c r="AP12" s="54">
        <f t="shared" si="1"/>
        <v>2</v>
      </c>
      <c r="AQ12" s="54">
        <f t="shared" si="1"/>
        <v>5</v>
      </c>
      <c r="AR12" s="54">
        <f t="shared" si="1"/>
        <v>38</v>
      </c>
      <c r="AS12" s="54">
        <f t="shared" si="1"/>
        <v>23</v>
      </c>
      <c r="AT12" s="54">
        <f t="shared" si="1"/>
        <v>66</v>
      </c>
      <c r="AU12" s="54">
        <f t="shared" si="1"/>
        <v>89</v>
      </c>
    </row>
    <row r="13" spans="1:47" ht="18.75" customHeight="1" x14ac:dyDescent="0.2">
      <c r="A13" s="979" t="s">
        <v>132</v>
      </c>
      <c r="B13" s="980"/>
      <c r="C13" s="53"/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757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54">
        <v>0</v>
      </c>
      <c r="AP13" s="54">
        <v>0</v>
      </c>
      <c r="AQ13" s="54">
        <v>0</v>
      </c>
      <c r="AR13" s="54">
        <v>0</v>
      </c>
      <c r="AS13" s="54">
        <v>0</v>
      </c>
      <c r="AT13" s="54">
        <v>0</v>
      </c>
      <c r="AU13" s="54">
        <v>0</v>
      </c>
    </row>
    <row r="14" spans="1:47" ht="18.75" customHeight="1" x14ac:dyDescent="0.2">
      <c r="A14" s="979" t="s">
        <v>133</v>
      </c>
      <c r="B14" s="980"/>
      <c r="C14" s="53"/>
      <c r="D14" s="54">
        <f>D18+D21+D24+D27+D30+D33+D36+D39+D42+D45+D48+D51+D54+D57</f>
        <v>206</v>
      </c>
      <c r="E14" s="54">
        <f t="shared" ref="E14:AU14" si="2">E18+E21+E24+E27+E30+E33+E36+E39+E42+E45+E48+E51+E54+E57</f>
        <v>968</v>
      </c>
      <c r="F14" s="54">
        <f t="shared" si="2"/>
        <v>568</v>
      </c>
      <c r="G14" s="54">
        <f t="shared" si="2"/>
        <v>519</v>
      </c>
      <c r="H14" s="54">
        <f t="shared" si="2"/>
        <v>1087</v>
      </c>
      <c r="I14" s="54">
        <f t="shared" si="2"/>
        <v>1335</v>
      </c>
      <c r="J14" s="54">
        <f t="shared" si="2"/>
        <v>1265</v>
      </c>
      <c r="K14" s="54">
        <f t="shared" si="2"/>
        <v>2600</v>
      </c>
      <c r="L14" s="54">
        <f t="shared" si="2"/>
        <v>1544</v>
      </c>
      <c r="M14" s="54">
        <f t="shared" si="2"/>
        <v>1443</v>
      </c>
      <c r="N14" s="54">
        <f t="shared" si="2"/>
        <v>2987</v>
      </c>
      <c r="O14" s="54">
        <f t="shared" si="2"/>
        <v>3584</v>
      </c>
      <c r="P14" s="54">
        <f t="shared" si="2"/>
        <v>3486</v>
      </c>
      <c r="Q14" s="54">
        <f t="shared" si="2"/>
        <v>7070</v>
      </c>
      <c r="R14" s="54">
        <f t="shared" si="2"/>
        <v>3710</v>
      </c>
      <c r="S14" s="54">
        <f t="shared" si="2"/>
        <v>3396</v>
      </c>
      <c r="T14" s="54">
        <f t="shared" si="2"/>
        <v>7106</v>
      </c>
      <c r="U14" s="54">
        <f t="shared" si="2"/>
        <v>3583</v>
      </c>
      <c r="V14" s="757">
        <f t="shared" si="2"/>
        <v>3597</v>
      </c>
      <c r="W14" s="54">
        <f t="shared" si="2"/>
        <v>7180</v>
      </c>
      <c r="X14" s="54">
        <f t="shared" si="2"/>
        <v>14324</v>
      </c>
      <c r="Y14" s="54">
        <f t="shared" si="2"/>
        <v>13706</v>
      </c>
      <c r="Z14" s="54">
        <f t="shared" si="2"/>
        <v>28030</v>
      </c>
      <c r="AA14" s="54">
        <f t="shared" si="2"/>
        <v>3177</v>
      </c>
      <c r="AB14" s="54">
        <f t="shared" si="2"/>
        <v>3029</v>
      </c>
      <c r="AC14" s="54">
        <f t="shared" si="2"/>
        <v>6206</v>
      </c>
      <c r="AD14" s="54">
        <f t="shared" si="2"/>
        <v>197</v>
      </c>
      <c r="AE14" s="54">
        <f t="shared" si="2"/>
        <v>122</v>
      </c>
      <c r="AF14" s="54">
        <f t="shared" si="2"/>
        <v>38</v>
      </c>
      <c r="AG14" s="54">
        <f t="shared" si="2"/>
        <v>274</v>
      </c>
      <c r="AH14" s="54">
        <f t="shared" si="2"/>
        <v>107</v>
      </c>
      <c r="AI14" s="54">
        <f t="shared" si="2"/>
        <v>3735</v>
      </c>
      <c r="AJ14" s="54">
        <f t="shared" si="2"/>
        <v>6</v>
      </c>
      <c r="AK14" s="54">
        <f t="shared" si="2"/>
        <v>74</v>
      </c>
      <c r="AL14" s="54">
        <f t="shared" si="2"/>
        <v>93</v>
      </c>
      <c r="AM14" s="54">
        <f t="shared" si="2"/>
        <v>214</v>
      </c>
      <c r="AN14" s="54">
        <f t="shared" si="2"/>
        <v>4432</v>
      </c>
      <c r="AO14" s="54">
        <f t="shared" si="2"/>
        <v>4646</v>
      </c>
      <c r="AP14" s="54">
        <f t="shared" si="2"/>
        <v>39</v>
      </c>
      <c r="AQ14" s="54">
        <f t="shared" si="2"/>
        <v>38</v>
      </c>
      <c r="AR14" s="54">
        <f t="shared" si="2"/>
        <v>242</v>
      </c>
      <c r="AS14" s="54">
        <f t="shared" si="2"/>
        <v>239</v>
      </c>
      <c r="AT14" s="54">
        <f t="shared" si="2"/>
        <v>953</v>
      </c>
      <c r="AU14" s="54">
        <f t="shared" si="2"/>
        <v>1192</v>
      </c>
    </row>
    <row r="15" spans="1:47" ht="18.75" customHeight="1" x14ac:dyDescent="0.2">
      <c r="A15" s="44"/>
      <c r="B15" s="45"/>
      <c r="C15" s="55"/>
      <c r="D15" s="56"/>
      <c r="E15" s="57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9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/>
      <c r="AJ15" s="59"/>
      <c r="AK15" s="59"/>
      <c r="AL15" s="59"/>
      <c r="AM15" s="59"/>
      <c r="AN15" s="59"/>
      <c r="AO15" s="59"/>
      <c r="AP15" s="58"/>
      <c r="AQ15" s="58"/>
      <c r="AR15" s="58"/>
      <c r="AS15" s="57"/>
      <c r="AT15" s="58"/>
      <c r="AU15" s="58"/>
    </row>
    <row r="16" spans="1:47" ht="18.75" customHeight="1" x14ac:dyDescent="0.2">
      <c r="A16" s="60"/>
      <c r="B16" s="35"/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3"/>
      <c r="V16" s="62"/>
      <c r="W16" s="62"/>
      <c r="X16" s="62"/>
      <c r="Y16" s="51"/>
      <c r="Z16" s="62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62"/>
      <c r="AP16" s="51"/>
      <c r="AQ16" s="51"/>
      <c r="AR16" s="51"/>
      <c r="AS16" s="51"/>
      <c r="AT16" s="51"/>
      <c r="AU16" s="63"/>
    </row>
    <row r="17" spans="1:47" ht="18.75" customHeight="1" x14ac:dyDescent="0.15">
      <c r="A17" s="64"/>
      <c r="B17" s="1002" t="s">
        <v>134</v>
      </c>
      <c r="C17" s="61" t="s">
        <v>135</v>
      </c>
      <c r="D17" s="65">
        <v>1</v>
      </c>
      <c r="E17" s="65">
        <v>3</v>
      </c>
      <c r="F17" s="65">
        <v>1</v>
      </c>
      <c r="G17" s="65">
        <v>0</v>
      </c>
      <c r="H17" s="62">
        <f t="shared" ref="H17:H57" si="3">F17+G17</f>
        <v>1</v>
      </c>
      <c r="I17" s="65">
        <v>3</v>
      </c>
      <c r="J17" s="65">
        <v>2</v>
      </c>
      <c r="K17" s="62">
        <f t="shared" ref="K17:K57" si="4">I17+J17</f>
        <v>5</v>
      </c>
      <c r="L17" s="65">
        <v>4</v>
      </c>
      <c r="M17" s="65">
        <v>1</v>
      </c>
      <c r="N17" s="62">
        <f t="shared" ref="N17:N57" si="5">L17+M17</f>
        <v>5</v>
      </c>
      <c r="O17" s="65">
        <v>6</v>
      </c>
      <c r="P17" s="65">
        <v>2</v>
      </c>
      <c r="Q17" s="62">
        <f t="shared" ref="Q17:Q57" si="6">O17+P17</f>
        <v>8</v>
      </c>
      <c r="R17" s="65">
        <v>4</v>
      </c>
      <c r="S17" s="65">
        <v>1</v>
      </c>
      <c r="T17" s="62">
        <f t="shared" ref="T17:T57" si="7">R17+S17</f>
        <v>5</v>
      </c>
      <c r="U17" s="66">
        <v>2</v>
      </c>
      <c r="V17" s="65">
        <v>4</v>
      </c>
      <c r="W17" s="62">
        <f t="shared" ref="W17:W57" si="8">U17+V17</f>
        <v>6</v>
      </c>
      <c r="X17" s="62">
        <f>F17+I17+L17+O17+R17+U17</f>
        <v>20</v>
      </c>
      <c r="Y17" s="63">
        <f>G17+J17+M17+P17+S17+V17</f>
        <v>10</v>
      </c>
      <c r="Z17" s="62">
        <f>X17+Y17</f>
        <v>30</v>
      </c>
      <c r="AA17" s="66">
        <v>4</v>
      </c>
      <c r="AB17" s="66">
        <v>4</v>
      </c>
      <c r="AC17" s="63">
        <v>8</v>
      </c>
      <c r="AD17" s="66">
        <v>1</v>
      </c>
      <c r="AE17" s="63">
        <v>0</v>
      </c>
      <c r="AF17" s="63">
        <v>0</v>
      </c>
      <c r="AG17" s="63">
        <v>0</v>
      </c>
      <c r="AH17" s="63">
        <v>0</v>
      </c>
      <c r="AI17" s="66">
        <v>10</v>
      </c>
      <c r="AJ17" s="63">
        <v>0</v>
      </c>
      <c r="AK17" s="63">
        <v>0</v>
      </c>
      <c r="AL17" s="63">
        <v>0</v>
      </c>
      <c r="AM17" s="66">
        <v>1</v>
      </c>
      <c r="AN17" s="66">
        <v>10</v>
      </c>
      <c r="AO17" s="62">
        <v>11</v>
      </c>
      <c r="AP17" s="66">
        <v>0</v>
      </c>
      <c r="AQ17" s="66">
        <v>0</v>
      </c>
      <c r="AR17" s="66">
        <v>0</v>
      </c>
      <c r="AS17" s="66">
        <v>0</v>
      </c>
      <c r="AT17" s="66">
        <v>4</v>
      </c>
      <c r="AU17" s="66">
        <v>4</v>
      </c>
    </row>
    <row r="18" spans="1:47" ht="18.75" customHeight="1" x14ac:dyDescent="0.15">
      <c r="A18" s="64"/>
      <c r="B18" s="1002"/>
      <c r="C18" s="61" t="s">
        <v>136</v>
      </c>
      <c r="D18" s="65">
        <v>2</v>
      </c>
      <c r="E18" s="65">
        <v>7</v>
      </c>
      <c r="F18" s="65">
        <v>1</v>
      </c>
      <c r="G18" s="65">
        <v>2</v>
      </c>
      <c r="H18" s="62">
        <f t="shared" si="3"/>
        <v>3</v>
      </c>
      <c r="I18" s="65">
        <v>2</v>
      </c>
      <c r="J18" s="65">
        <v>5</v>
      </c>
      <c r="K18" s="62">
        <f t="shared" si="4"/>
        <v>7</v>
      </c>
      <c r="L18" s="65">
        <v>7</v>
      </c>
      <c r="M18" s="65">
        <v>8</v>
      </c>
      <c r="N18" s="62">
        <f t="shared" si="5"/>
        <v>15</v>
      </c>
      <c r="O18" s="65">
        <v>15</v>
      </c>
      <c r="P18" s="65">
        <v>23</v>
      </c>
      <c r="Q18" s="62">
        <f t="shared" si="6"/>
        <v>38</v>
      </c>
      <c r="R18" s="65">
        <v>19</v>
      </c>
      <c r="S18" s="65">
        <v>16</v>
      </c>
      <c r="T18" s="62">
        <f t="shared" si="7"/>
        <v>35</v>
      </c>
      <c r="U18" s="66">
        <v>14</v>
      </c>
      <c r="V18" s="65">
        <v>22</v>
      </c>
      <c r="W18" s="62">
        <f t="shared" si="8"/>
        <v>36</v>
      </c>
      <c r="X18" s="62">
        <f>F18+I18+L18+O18+R18+U18</f>
        <v>58</v>
      </c>
      <c r="Y18" s="63">
        <f>G18+J18+M18+P18+S18+V18</f>
        <v>76</v>
      </c>
      <c r="Z18" s="62">
        <f>X18+Y18</f>
        <v>134</v>
      </c>
      <c r="AA18" s="66">
        <v>24</v>
      </c>
      <c r="AB18" s="66">
        <v>13</v>
      </c>
      <c r="AC18" s="63">
        <v>37</v>
      </c>
      <c r="AD18" s="66">
        <v>1</v>
      </c>
      <c r="AE18" s="63">
        <v>1</v>
      </c>
      <c r="AF18" s="66">
        <v>0</v>
      </c>
      <c r="AG18" s="63">
        <v>1</v>
      </c>
      <c r="AH18" s="63">
        <v>0</v>
      </c>
      <c r="AI18" s="66">
        <v>15</v>
      </c>
      <c r="AJ18" s="63">
        <v>0</v>
      </c>
      <c r="AK18" s="63">
        <v>0</v>
      </c>
      <c r="AL18" s="66">
        <v>0</v>
      </c>
      <c r="AM18" s="66">
        <v>1</v>
      </c>
      <c r="AN18" s="66">
        <v>17</v>
      </c>
      <c r="AO18" s="62">
        <v>18</v>
      </c>
      <c r="AP18" s="66">
        <v>0</v>
      </c>
      <c r="AQ18" s="66">
        <v>0</v>
      </c>
      <c r="AR18" s="66">
        <v>1</v>
      </c>
      <c r="AS18" s="66">
        <v>2</v>
      </c>
      <c r="AT18" s="66">
        <v>6</v>
      </c>
      <c r="AU18" s="66">
        <v>8</v>
      </c>
    </row>
    <row r="19" spans="1:47" ht="18.75" customHeight="1" x14ac:dyDescent="0.2">
      <c r="A19" s="1000" t="s">
        <v>137</v>
      </c>
      <c r="B19" s="35"/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  <c r="V19" s="62"/>
      <c r="W19" s="62"/>
      <c r="X19" s="62"/>
      <c r="Y19" s="63"/>
      <c r="Z19" s="62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2"/>
      <c r="AP19" s="63"/>
      <c r="AQ19" s="63"/>
      <c r="AR19" s="63"/>
      <c r="AS19" s="63"/>
      <c r="AT19" s="63"/>
      <c r="AU19" s="66"/>
    </row>
    <row r="20" spans="1:47" ht="18.75" customHeight="1" x14ac:dyDescent="0.2">
      <c r="A20" s="1000"/>
      <c r="B20" s="1002" t="s">
        <v>138</v>
      </c>
      <c r="C20" s="61" t="s">
        <v>135</v>
      </c>
      <c r="D20" s="65">
        <v>3</v>
      </c>
      <c r="E20" s="65">
        <v>9</v>
      </c>
      <c r="F20" s="65">
        <v>2</v>
      </c>
      <c r="G20" s="65">
        <v>6</v>
      </c>
      <c r="H20" s="62">
        <f t="shared" si="3"/>
        <v>8</v>
      </c>
      <c r="I20" s="65">
        <v>18</v>
      </c>
      <c r="J20" s="65">
        <v>19</v>
      </c>
      <c r="K20" s="62">
        <f t="shared" si="4"/>
        <v>37</v>
      </c>
      <c r="L20" s="65">
        <v>22</v>
      </c>
      <c r="M20" s="65">
        <v>24</v>
      </c>
      <c r="N20" s="62">
        <f t="shared" si="5"/>
        <v>46</v>
      </c>
      <c r="O20" s="65">
        <v>36</v>
      </c>
      <c r="P20" s="65">
        <v>39</v>
      </c>
      <c r="Q20" s="62">
        <f t="shared" si="6"/>
        <v>75</v>
      </c>
      <c r="R20" s="65">
        <v>39</v>
      </c>
      <c r="S20" s="65">
        <v>34</v>
      </c>
      <c r="T20" s="62">
        <f t="shared" si="7"/>
        <v>73</v>
      </c>
      <c r="U20" s="66">
        <v>53</v>
      </c>
      <c r="V20" s="65">
        <v>23</v>
      </c>
      <c r="W20" s="62">
        <f t="shared" si="8"/>
        <v>76</v>
      </c>
      <c r="X20" s="62">
        <f>F20+I20+L20+O20+R20+U20</f>
        <v>170</v>
      </c>
      <c r="Y20" s="63">
        <f>G20+J20+M20+P20+S20+V20</f>
        <v>145</v>
      </c>
      <c r="Z20" s="62">
        <f>X20+Y20</f>
        <v>315</v>
      </c>
      <c r="AA20" s="66">
        <v>35</v>
      </c>
      <c r="AB20" s="66">
        <v>37</v>
      </c>
      <c r="AC20" s="63">
        <v>72</v>
      </c>
      <c r="AD20" s="66">
        <v>3</v>
      </c>
      <c r="AE20" s="63">
        <v>4</v>
      </c>
      <c r="AF20" s="63">
        <v>0</v>
      </c>
      <c r="AG20" s="63">
        <v>0</v>
      </c>
      <c r="AH20" s="63">
        <v>0</v>
      </c>
      <c r="AI20" s="66">
        <v>57</v>
      </c>
      <c r="AJ20" s="66">
        <v>0</v>
      </c>
      <c r="AK20" s="63">
        <v>1</v>
      </c>
      <c r="AL20" s="63">
        <v>0</v>
      </c>
      <c r="AM20" s="66">
        <v>3</v>
      </c>
      <c r="AN20" s="66">
        <v>62</v>
      </c>
      <c r="AO20" s="62">
        <v>65</v>
      </c>
      <c r="AP20" s="63">
        <v>0</v>
      </c>
      <c r="AQ20" s="63">
        <v>0</v>
      </c>
      <c r="AR20" s="63">
        <v>3</v>
      </c>
      <c r="AS20" s="63">
        <v>0</v>
      </c>
      <c r="AT20" s="66">
        <v>15</v>
      </c>
      <c r="AU20" s="66">
        <v>15</v>
      </c>
    </row>
    <row r="21" spans="1:47" ht="18.75" customHeight="1" x14ac:dyDescent="0.2">
      <c r="A21" s="1000"/>
      <c r="B21" s="1002"/>
      <c r="C21" s="61" t="s">
        <v>136</v>
      </c>
      <c r="D21" s="65">
        <v>100</v>
      </c>
      <c r="E21" s="65">
        <v>539</v>
      </c>
      <c r="F21" s="65">
        <v>342</v>
      </c>
      <c r="G21" s="65">
        <v>308</v>
      </c>
      <c r="H21" s="62">
        <f t="shared" si="3"/>
        <v>650</v>
      </c>
      <c r="I21" s="65">
        <v>709</v>
      </c>
      <c r="J21" s="65">
        <v>669</v>
      </c>
      <c r="K21" s="62">
        <f t="shared" si="4"/>
        <v>1378</v>
      </c>
      <c r="L21" s="65">
        <v>807</v>
      </c>
      <c r="M21" s="65">
        <v>721</v>
      </c>
      <c r="N21" s="62">
        <f t="shared" si="5"/>
        <v>1528</v>
      </c>
      <c r="O21" s="65">
        <v>2118</v>
      </c>
      <c r="P21" s="65">
        <v>2102</v>
      </c>
      <c r="Q21" s="62">
        <f t="shared" si="6"/>
        <v>4220</v>
      </c>
      <c r="R21" s="65">
        <v>2247</v>
      </c>
      <c r="S21" s="65">
        <v>2023</v>
      </c>
      <c r="T21" s="62">
        <f t="shared" si="7"/>
        <v>4270</v>
      </c>
      <c r="U21" s="66">
        <v>2084</v>
      </c>
      <c r="V21" s="65">
        <v>2147</v>
      </c>
      <c r="W21" s="62">
        <f t="shared" si="8"/>
        <v>4231</v>
      </c>
      <c r="X21" s="62">
        <f>F21+I21+L21+O21+R21+U21</f>
        <v>8307</v>
      </c>
      <c r="Y21" s="63">
        <f>G21+J21+M21+P21+S21+V21</f>
        <v>7970</v>
      </c>
      <c r="Z21" s="62">
        <f>X21+Y21</f>
        <v>16277</v>
      </c>
      <c r="AA21" s="66">
        <v>1888</v>
      </c>
      <c r="AB21" s="66">
        <v>1806</v>
      </c>
      <c r="AC21" s="63">
        <v>3694</v>
      </c>
      <c r="AD21" s="66">
        <v>97</v>
      </c>
      <c r="AE21" s="63">
        <v>60</v>
      </c>
      <c r="AF21" s="66">
        <v>23</v>
      </c>
      <c r="AG21" s="63">
        <v>155</v>
      </c>
      <c r="AH21" s="63">
        <v>65</v>
      </c>
      <c r="AI21" s="66">
        <v>2074</v>
      </c>
      <c r="AJ21" s="66">
        <v>1</v>
      </c>
      <c r="AK21" s="63">
        <v>53</v>
      </c>
      <c r="AL21" s="66">
        <v>78</v>
      </c>
      <c r="AM21" s="66">
        <v>118</v>
      </c>
      <c r="AN21" s="66">
        <v>2488</v>
      </c>
      <c r="AO21" s="62">
        <v>2606</v>
      </c>
      <c r="AP21" s="66">
        <v>34</v>
      </c>
      <c r="AQ21" s="66">
        <v>26</v>
      </c>
      <c r="AR21" s="66">
        <v>77</v>
      </c>
      <c r="AS21" s="66">
        <v>123</v>
      </c>
      <c r="AT21" s="66">
        <v>456</v>
      </c>
      <c r="AU21" s="66">
        <v>579</v>
      </c>
    </row>
    <row r="22" spans="1:47" ht="18.75" customHeight="1" x14ac:dyDescent="0.2">
      <c r="A22" s="1000"/>
      <c r="B22" s="61"/>
      <c r="C22" s="61"/>
      <c r="D22" s="65"/>
      <c r="E22" s="65"/>
      <c r="F22" s="65"/>
      <c r="G22" s="65"/>
      <c r="H22" s="62"/>
      <c r="I22" s="65"/>
      <c r="J22" s="65"/>
      <c r="K22" s="62"/>
      <c r="L22" s="65"/>
      <c r="M22" s="65"/>
      <c r="N22" s="62"/>
      <c r="O22" s="65"/>
      <c r="P22" s="65"/>
      <c r="Q22" s="62"/>
      <c r="R22" s="65"/>
      <c r="S22" s="65"/>
      <c r="T22" s="62"/>
      <c r="U22" s="66"/>
      <c r="V22" s="65"/>
      <c r="W22" s="62"/>
      <c r="X22" s="62"/>
      <c r="Y22" s="63"/>
      <c r="Z22" s="62"/>
      <c r="AA22" s="66"/>
      <c r="AB22" s="66"/>
      <c r="AC22" s="63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2"/>
      <c r="AP22" s="66"/>
      <c r="AQ22" s="66"/>
      <c r="AR22" s="66"/>
      <c r="AS22" s="66"/>
      <c r="AT22" s="66"/>
      <c r="AU22" s="66"/>
    </row>
    <row r="23" spans="1:47" ht="18.75" customHeight="1" x14ac:dyDescent="0.2">
      <c r="A23" s="1000"/>
      <c r="B23" s="1002" t="s">
        <v>139</v>
      </c>
      <c r="C23" s="61" t="s">
        <v>135</v>
      </c>
      <c r="D23" s="65">
        <v>0</v>
      </c>
      <c r="E23" s="65">
        <v>0</v>
      </c>
      <c r="F23" s="65">
        <v>0</v>
      </c>
      <c r="G23" s="65">
        <v>0</v>
      </c>
      <c r="H23" s="62">
        <f t="shared" si="3"/>
        <v>0</v>
      </c>
      <c r="I23" s="65">
        <v>0</v>
      </c>
      <c r="J23" s="65">
        <v>0</v>
      </c>
      <c r="K23" s="62">
        <f t="shared" si="4"/>
        <v>0</v>
      </c>
      <c r="L23" s="65">
        <v>0</v>
      </c>
      <c r="M23" s="65">
        <v>0</v>
      </c>
      <c r="N23" s="62">
        <f t="shared" si="5"/>
        <v>0</v>
      </c>
      <c r="O23" s="65">
        <v>0</v>
      </c>
      <c r="P23" s="65">
        <v>0</v>
      </c>
      <c r="Q23" s="62">
        <f t="shared" si="6"/>
        <v>0</v>
      </c>
      <c r="R23" s="65">
        <v>0</v>
      </c>
      <c r="S23" s="65">
        <v>0</v>
      </c>
      <c r="T23" s="62">
        <f t="shared" si="7"/>
        <v>0</v>
      </c>
      <c r="U23" s="66">
        <v>0</v>
      </c>
      <c r="V23" s="65">
        <v>0</v>
      </c>
      <c r="W23" s="62">
        <f t="shared" si="8"/>
        <v>0</v>
      </c>
      <c r="X23" s="62">
        <f>F23+I23+L23+O23+R23+U23</f>
        <v>0</v>
      </c>
      <c r="Y23" s="63">
        <f>G23+J23+M23+P23+S23+V23</f>
        <v>0</v>
      </c>
      <c r="Z23" s="62">
        <f>X23+Y23</f>
        <v>0</v>
      </c>
      <c r="AA23" s="66">
        <v>0</v>
      </c>
      <c r="AB23" s="66">
        <v>0</v>
      </c>
      <c r="AC23" s="63">
        <v>0</v>
      </c>
      <c r="AD23" s="66">
        <v>0</v>
      </c>
      <c r="AE23" s="63">
        <v>0</v>
      </c>
      <c r="AF23" s="63">
        <v>0</v>
      </c>
      <c r="AG23" s="63">
        <v>0</v>
      </c>
      <c r="AH23" s="63">
        <v>0</v>
      </c>
      <c r="AI23" s="66">
        <v>0</v>
      </c>
      <c r="AJ23" s="63">
        <v>0</v>
      </c>
      <c r="AK23" s="63">
        <v>0</v>
      </c>
      <c r="AL23" s="63">
        <v>0</v>
      </c>
      <c r="AM23" s="66">
        <v>0</v>
      </c>
      <c r="AN23" s="66">
        <v>0</v>
      </c>
      <c r="AO23" s="62">
        <v>0</v>
      </c>
      <c r="AP23" s="66">
        <v>0</v>
      </c>
      <c r="AQ23" s="66">
        <v>0</v>
      </c>
      <c r="AR23" s="66">
        <v>0</v>
      </c>
      <c r="AS23" s="66">
        <v>0</v>
      </c>
      <c r="AT23" s="66">
        <v>0</v>
      </c>
      <c r="AU23" s="66">
        <v>0</v>
      </c>
    </row>
    <row r="24" spans="1:47" ht="18.75" customHeight="1" x14ac:dyDescent="0.2">
      <c r="A24" s="1000"/>
      <c r="B24" s="1002"/>
      <c r="C24" s="61" t="s">
        <v>136</v>
      </c>
      <c r="D24" s="65">
        <v>2</v>
      </c>
      <c r="E24" s="65">
        <v>14</v>
      </c>
      <c r="F24" s="65">
        <v>3</v>
      </c>
      <c r="G24" s="65">
        <v>8</v>
      </c>
      <c r="H24" s="62">
        <f t="shared" si="3"/>
        <v>11</v>
      </c>
      <c r="I24" s="65">
        <v>12</v>
      </c>
      <c r="J24" s="65">
        <v>9</v>
      </c>
      <c r="K24" s="62">
        <f t="shared" si="4"/>
        <v>21</v>
      </c>
      <c r="L24" s="65">
        <v>11</v>
      </c>
      <c r="M24" s="65">
        <v>10</v>
      </c>
      <c r="N24" s="62">
        <f t="shared" si="5"/>
        <v>21</v>
      </c>
      <c r="O24" s="65">
        <v>45</v>
      </c>
      <c r="P24" s="65">
        <v>49</v>
      </c>
      <c r="Q24" s="62">
        <f t="shared" si="6"/>
        <v>94</v>
      </c>
      <c r="R24" s="65">
        <v>54</v>
      </c>
      <c r="S24" s="65">
        <v>34</v>
      </c>
      <c r="T24" s="62">
        <f t="shared" si="7"/>
        <v>88</v>
      </c>
      <c r="U24" s="66">
        <v>64</v>
      </c>
      <c r="V24" s="65">
        <v>56</v>
      </c>
      <c r="W24" s="62">
        <f t="shared" si="8"/>
        <v>120</v>
      </c>
      <c r="X24" s="62">
        <f>F24+I24+L24+O24+R24+U24</f>
        <v>189</v>
      </c>
      <c r="Y24" s="63">
        <f>G24+J24+M24+P24+S24+V24</f>
        <v>166</v>
      </c>
      <c r="Z24" s="62">
        <f>X24+Y24</f>
        <v>355</v>
      </c>
      <c r="AA24" s="66">
        <v>48</v>
      </c>
      <c r="AB24" s="66">
        <v>59</v>
      </c>
      <c r="AC24" s="63">
        <v>107</v>
      </c>
      <c r="AD24" s="66">
        <v>2</v>
      </c>
      <c r="AE24" s="63">
        <v>2</v>
      </c>
      <c r="AF24" s="66">
        <v>2</v>
      </c>
      <c r="AG24" s="63">
        <v>2</v>
      </c>
      <c r="AH24" s="63">
        <v>0</v>
      </c>
      <c r="AI24" s="66">
        <v>35</v>
      </c>
      <c r="AJ24" s="63">
        <v>0</v>
      </c>
      <c r="AK24" s="63">
        <v>0</v>
      </c>
      <c r="AL24" s="63">
        <v>0</v>
      </c>
      <c r="AM24" s="66">
        <v>3</v>
      </c>
      <c r="AN24" s="66">
        <v>40</v>
      </c>
      <c r="AO24" s="62">
        <v>43</v>
      </c>
      <c r="AP24" s="66">
        <v>0</v>
      </c>
      <c r="AQ24" s="66">
        <v>0</v>
      </c>
      <c r="AR24" s="66">
        <v>1</v>
      </c>
      <c r="AS24" s="66">
        <v>2</v>
      </c>
      <c r="AT24" s="66">
        <v>3</v>
      </c>
      <c r="AU24" s="66">
        <v>5</v>
      </c>
    </row>
    <row r="25" spans="1:47" ht="18.75" customHeight="1" x14ac:dyDescent="0.2">
      <c r="A25" s="1000"/>
      <c r="B25" s="61"/>
      <c r="C25" s="61"/>
      <c r="D25" s="65"/>
      <c r="E25" s="65"/>
      <c r="F25" s="65"/>
      <c r="G25" s="65"/>
      <c r="H25" s="62"/>
      <c r="I25" s="65"/>
      <c r="J25" s="65"/>
      <c r="K25" s="62"/>
      <c r="L25" s="65"/>
      <c r="M25" s="65"/>
      <c r="N25" s="62"/>
      <c r="O25" s="65"/>
      <c r="P25" s="65"/>
      <c r="Q25" s="62"/>
      <c r="R25" s="65"/>
      <c r="S25" s="65"/>
      <c r="T25" s="62"/>
      <c r="U25" s="66"/>
      <c r="V25" s="65"/>
      <c r="W25" s="62"/>
      <c r="X25" s="62"/>
      <c r="Y25" s="63"/>
      <c r="Z25" s="62"/>
      <c r="AA25" s="66"/>
      <c r="AB25" s="66"/>
      <c r="AC25" s="63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2"/>
      <c r="AP25" s="66"/>
      <c r="AQ25" s="66"/>
      <c r="AR25" s="66"/>
      <c r="AS25" s="66"/>
      <c r="AT25" s="66"/>
      <c r="AU25" s="66"/>
    </row>
    <row r="26" spans="1:47" ht="18.75" customHeight="1" x14ac:dyDescent="0.2">
      <c r="A26" s="1000"/>
      <c r="B26" s="1002" t="s">
        <v>140</v>
      </c>
      <c r="C26" s="61" t="s">
        <v>135</v>
      </c>
      <c r="D26" s="65">
        <v>0</v>
      </c>
      <c r="E26" s="65">
        <v>0</v>
      </c>
      <c r="F26" s="65">
        <v>0</v>
      </c>
      <c r="G26" s="65">
        <v>0</v>
      </c>
      <c r="H26" s="62">
        <f t="shared" si="3"/>
        <v>0</v>
      </c>
      <c r="I26" s="65">
        <v>0</v>
      </c>
      <c r="J26" s="65">
        <v>0</v>
      </c>
      <c r="K26" s="62">
        <f t="shared" si="4"/>
        <v>0</v>
      </c>
      <c r="L26" s="65">
        <v>0</v>
      </c>
      <c r="M26" s="65">
        <v>0</v>
      </c>
      <c r="N26" s="62">
        <f t="shared" si="5"/>
        <v>0</v>
      </c>
      <c r="O26" s="65">
        <v>0</v>
      </c>
      <c r="P26" s="65">
        <v>0</v>
      </c>
      <c r="Q26" s="62">
        <f t="shared" si="6"/>
        <v>0</v>
      </c>
      <c r="R26" s="65">
        <v>0</v>
      </c>
      <c r="S26" s="65">
        <v>0</v>
      </c>
      <c r="T26" s="62">
        <f t="shared" si="7"/>
        <v>0</v>
      </c>
      <c r="U26" s="66">
        <v>0</v>
      </c>
      <c r="V26" s="65">
        <v>0</v>
      </c>
      <c r="W26" s="62">
        <f t="shared" si="8"/>
        <v>0</v>
      </c>
      <c r="X26" s="62">
        <f>F26+I26+L26+O26+R26+U26</f>
        <v>0</v>
      </c>
      <c r="Y26" s="63">
        <f>G26+J26+M26+P26+S26+V26</f>
        <v>0</v>
      </c>
      <c r="Z26" s="62">
        <f>X26+Y26</f>
        <v>0</v>
      </c>
      <c r="AA26" s="66">
        <v>0</v>
      </c>
      <c r="AB26" s="66">
        <v>0</v>
      </c>
      <c r="AC26" s="63">
        <v>0</v>
      </c>
      <c r="AD26" s="66">
        <v>0</v>
      </c>
      <c r="AE26" s="63">
        <v>0</v>
      </c>
      <c r="AF26" s="63">
        <v>0</v>
      </c>
      <c r="AG26" s="63">
        <v>0</v>
      </c>
      <c r="AH26" s="63">
        <v>0</v>
      </c>
      <c r="AI26" s="66">
        <v>0</v>
      </c>
      <c r="AJ26" s="63">
        <v>0</v>
      </c>
      <c r="AK26" s="63">
        <v>0</v>
      </c>
      <c r="AL26" s="63">
        <v>0</v>
      </c>
      <c r="AM26" s="66">
        <v>0</v>
      </c>
      <c r="AN26" s="66">
        <v>0</v>
      </c>
      <c r="AO26" s="62">
        <v>0</v>
      </c>
      <c r="AP26" s="66">
        <v>0</v>
      </c>
      <c r="AQ26" s="66">
        <v>0</v>
      </c>
      <c r="AR26" s="66">
        <v>0</v>
      </c>
      <c r="AS26" s="66">
        <v>0</v>
      </c>
      <c r="AT26" s="66">
        <v>0</v>
      </c>
      <c r="AU26" s="66">
        <v>0</v>
      </c>
    </row>
    <row r="27" spans="1:47" ht="18.75" customHeight="1" x14ac:dyDescent="0.2">
      <c r="A27" s="1000"/>
      <c r="B27" s="1002"/>
      <c r="C27" s="61" t="s">
        <v>136</v>
      </c>
      <c r="D27" s="65">
        <v>13</v>
      </c>
      <c r="E27" s="65">
        <v>56</v>
      </c>
      <c r="F27" s="65">
        <v>17</v>
      </c>
      <c r="G27" s="65">
        <v>18</v>
      </c>
      <c r="H27" s="62">
        <f t="shared" si="3"/>
        <v>35</v>
      </c>
      <c r="I27" s="65">
        <v>53</v>
      </c>
      <c r="J27" s="65">
        <v>55</v>
      </c>
      <c r="K27" s="62">
        <f t="shared" si="4"/>
        <v>108</v>
      </c>
      <c r="L27" s="65">
        <v>77</v>
      </c>
      <c r="M27" s="65">
        <v>74</v>
      </c>
      <c r="N27" s="62">
        <f t="shared" si="5"/>
        <v>151</v>
      </c>
      <c r="O27" s="65">
        <v>200</v>
      </c>
      <c r="P27" s="65">
        <v>183</v>
      </c>
      <c r="Q27" s="62">
        <f t="shared" si="6"/>
        <v>383</v>
      </c>
      <c r="R27" s="65">
        <v>209</v>
      </c>
      <c r="S27" s="65">
        <v>154</v>
      </c>
      <c r="T27" s="62">
        <f t="shared" si="7"/>
        <v>363</v>
      </c>
      <c r="U27" s="66">
        <v>186</v>
      </c>
      <c r="V27" s="65">
        <v>163</v>
      </c>
      <c r="W27" s="62">
        <f t="shared" si="8"/>
        <v>349</v>
      </c>
      <c r="X27" s="62">
        <f>F27+I27+L27+O27+R27+U27</f>
        <v>742</v>
      </c>
      <c r="Y27" s="63">
        <f>G27+J27+M27+P27+S27+V27</f>
        <v>647</v>
      </c>
      <c r="Z27" s="62">
        <f>X27+Y27</f>
        <v>1389</v>
      </c>
      <c r="AA27" s="66">
        <v>166</v>
      </c>
      <c r="AB27" s="66">
        <v>161</v>
      </c>
      <c r="AC27" s="63">
        <v>327</v>
      </c>
      <c r="AD27" s="66">
        <v>11</v>
      </c>
      <c r="AE27" s="63">
        <v>9</v>
      </c>
      <c r="AF27" s="66">
        <v>1</v>
      </c>
      <c r="AG27" s="63">
        <v>17</v>
      </c>
      <c r="AH27" s="63">
        <v>1</v>
      </c>
      <c r="AI27" s="66">
        <v>162</v>
      </c>
      <c r="AJ27" s="66">
        <v>1</v>
      </c>
      <c r="AK27" s="63">
        <v>0</v>
      </c>
      <c r="AL27" s="66">
        <v>5</v>
      </c>
      <c r="AM27" s="66">
        <v>12</v>
      </c>
      <c r="AN27" s="66">
        <v>195</v>
      </c>
      <c r="AO27" s="62">
        <v>207</v>
      </c>
      <c r="AP27" s="66">
        <v>1</v>
      </c>
      <c r="AQ27" s="66">
        <v>0</v>
      </c>
      <c r="AR27" s="66">
        <v>20</v>
      </c>
      <c r="AS27" s="66">
        <v>17</v>
      </c>
      <c r="AT27" s="66">
        <v>48</v>
      </c>
      <c r="AU27" s="66">
        <v>65</v>
      </c>
    </row>
    <row r="28" spans="1:47" ht="18.75" customHeight="1" x14ac:dyDescent="0.2">
      <c r="A28" s="1000"/>
      <c r="B28" s="61"/>
      <c r="C28" s="61"/>
      <c r="D28" s="65"/>
      <c r="E28" s="65"/>
      <c r="F28" s="65"/>
      <c r="G28" s="65"/>
      <c r="H28" s="62"/>
      <c r="I28" s="65"/>
      <c r="J28" s="65"/>
      <c r="K28" s="62"/>
      <c r="L28" s="65"/>
      <c r="M28" s="65"/>
      <c r="N28" s="62"/>
      <c r="O28" s="65"/>
      <c r="P28" s="65"/>
      <c r="Q28" s="62"/>
      <c r="R28" s="65"/>
      <c r="S28" s="65"/>
      <c r="T28" s="62"/>
      <c r="U28" s="66"/>
      <c r="V28" s="65"/>
      <c r="W28" s="62"/>
      <c r="X28" s="62"/>
      <c r="Y28" s="63"/>
      <c r="Z28" s="62"/>
      <c r="AA28" s="66"/>
      <c r="AB28" s="66"/>
      <c r="AC28" s="63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2"/>
      <c r="AP28" s="66"/>
      <c r="AQ28" s="66"/>
      <c r="AR28" s="66"/>
      <c r="AS28" s="66"/>
      <c r="AT28" s="66"/>
      <c r="AU28" s="66"/>
    </row>
    <row r="29" spans="1:47" ht="18.75" customHeight="1" x14ac:dyDescent="0.2">
      <c r="A29" s="1000"/>
      <c r="B29" s="1002" t="s">
        <v>141</v>
      </c>
      <c r="C29" s="61" t="s">
        <v>135</v>
      </c>
      <c r="D29" s="65">
        <v>2</v>
      </c>
      <c r="E29" s="65">
        <v>9</v>
      </c>
      <c r="F29" s="67">
        <v>3</v>
      </c>
      <c r="G29" s="67">
        <v>2</v>
      </c>
      <c r="H29" s="62">
        <f t="shared" si="3"/>
        <v>5</v>
      </c>
      <c r="I29" s="67">
        <v>13</v>
      </c>
      <c r="J29" s="67">
        <v>9</v>
      </c>
      <c r="K29" s="62">
        <f t="shared" si="4"/>
        <v>22</v>
      </c>
      <c r="L29" s="67">
        <v>24</v>
      </c>
      <c r="M29" s="67">
        <v>22</v>
      </c>
      <c r="N29" s="62">
        <f t="shared" si="5"/>
        <v>46</v>
      </c>
      <c r="O29" s="67">
        <v>29</v>
      </c>
      <c r="P29" s="67">
        <v>27</v>
      </c>
      <c r="Q29" s="62">
        <f t="shared" si="6"/>
        <v>56</v>
      </c>
      <c r="R29" s="65">
        <v>34</v>
      </c>
      <c r="S29" s="65">
        <v>26</v>
      </c>
      <c r="T29" s="62">
        <f t="shared" si="7"/>
        <v>60</v>
      </c>
      <c r="U29" s="66">
        <v>29</v>
      </c>
      <c r="V29" s="65">
        <v>36</v>
      </c>
      <c r="W29" s="62">
        <f t="shared" si="8"/>
        <v>65</v>
      </c>
      <c r="X29" s="62">
        <f>F29+I29+L29+O29+R29+U29</f>
        <v>132</v>
      </c>
      <c r="Y29" s="63">
        <f>G29+J29+M29+P29+S29+V29</f>
        <v>122</v>
      </c>
      <c r="Z29" s="62">
        <f>X29+Y29</f>
        <v>254</v>
      </c>
      <c r="AA29" s="66">
        <v>32</v>
      </c>
      <c r="AB29" s="66">
        <v>32</v>
      </c>
      <c r="AC29" s="63">
        <v>64</v>
      </c>
      <c r="AD29" s="63">
        <v>2</v>
      </c>
      <c r="AE29" s="63">
        <v>0</v>
      </c>
      <c r="AF29" s="63">
        <v>1</v>
      </c>
      <c r="AG29" s="63">
        <v>5</v>
      </c>
      <c r="AH29" s="63">
        <v>0</v>
      </c>
      <c r="AI29" s="66">
        <v>26</v>
      </c>
      <c r="AJ29" s="63">
        <v>0</v>
      </c>
      <c r="AK29" s="63">
        <v>0</v>
      </c>
      <c r="AL29" s="63">
        <v>0</v>
      </c>
      <c r="AM29" s="66">
        <v>3</v>
      </c>
      <c r="AN29" s="66">
        <v>31</v>
      </c>
      <c r="AO29" s="62">
        <v>34</v>
      </c>
      <c r="AP29" s="63">
        <v>2</v>
      </c>
      <c r="AQ29" s="63">
        <v>3</v>
      </c>
      <c r="AR29" s="63">
        <v>7</v>
      </c>
      <c r="AS29" s="63">
        <v>4</v>
      </c>
      <c r="AT29" s="63">
        <v>5</v>
      </c>
      <c r="AU29" s="66">
        <v>9</v>
      </c>
    </row>
    <row r="30" spans="1:47" ht="18.75" customHeight="1" x14ac:dyDescent="0.2">
      <c r="A30" s="1000"/>
      <c r="B30" s="1002"/>
      <c r="C30" s="61" t="s">
        <v>136</v>
      </c>
      <c r="D30" s="65">
        <v>2</v>
      </c>
      <c r="E30" s="65">
        <v>15</v>
      </c>
      <c r="F30" s="65">
        <v>0</v>
      </c>
      <c r="G30" s="65">
        <v>0</v>
      </c>
      <c r="H30" s="62">
        <f t="shared" si="3"/>
        <v>0</v>
      </c>
      <c r="I30" s="65">
        <v>0</v>
      </c>
      <c r="J30" s="65">
        <v>0</v>
      </c>
      <c r="K30" s="62">
        <f t="shared" si="4"/>
        <v>0</v>
      </c>
      <c r="L30" s="65">
        <v>0</v>
      </c>
      <c r="M30" s="65">
        <v>0</v>
      </c>
      <c r="N30" s="62">
        <f t="shared" si="5"/>
        <v>0</v>
      </c>
      <c r="O30" s="65">
        <v>77</v>
      </c>
      <c r="P30" s="65">
        <v>55</v>
      </c>
      <c r="Q30" s="62">
        <f t="shared" si="6"/>
        <v>132</v>
      </c>
      <c r="R30" s="65">
        <v>70</v>
      </c>
      <c r="S30" s="65">
        <v>69</v>
      </c>
      <c r="T30" s="62">
        <f t="shared" si="7"/>
        <v>139</v>
      </c>
      <c r="U30" s="66">
        <v>60</v>
      </c>
      <c r="V30" s="65">
        <v>70</v>
      </c>
      <c r="W30" s="62">
        <f t="shared" si="8"/>
        <v>130</v>
      </c>
      <c r="X30" s="62">
        <f>F30+I30+L30+O30+R30+U30</f>
        <v>207</v>
      </c>
      <c r="Y30" s="63">
        <f>G30+J30+M30+P30+S30+V30</f>
        <v>194</v>
      </c>
      <c r="Z30" s="62">
        <f>X30+Y30</f>
        <v>401</v>
      </c>
      <c r="AA30" s="66">
        <v>64</v>
      </c>
      <c r="AB30" s="66">
        <v>72</v>
      </c>
      <c r="AC30" s="63">
        <v>136</v>
      </c>
      <c r="AD30" s="66">
        <v>2</v>
      </c>
      <c r="AE30" s="63">
        <v>2</v>
      </c>
      <c r="AF30" s="66">
        <v>0</v>
      </c>
      <c r="AG30" s="63">
        <v>2</v>
      </c>
      <c r="AH30" s="63">
        <v>0</v>
      </c>
      <c r="AI30" s="66">
        <v>28</v>
      </c>
      <c r="AJ30" s="63">
        <v>0</v>
      </c>
      <c r="AK30" s="63">
        <v>0</v>
      </c>
      <c r="AL30" s="63">
        <v>1</v>
      </c>
      <c r="AM30" s="66">
        <v>5</v>
      </c>
      <c r="AN30" s="66">
        <v>30</v>
      </c>
      <c r="AO30" s="62">
        <v>35</v>
      </c>
      <c r="AP30" s="66">
        <v>0</v>
      </c>
      <c r="AQ30" s="66">
        <v>0</v>
      </c>
      <c r="AR30" s="66">
        <v>4</v>
      </c>
      <c r="AS30" s="66">
        <v>4</v>
      </c>
      <c r="AT30" s="66">
        <v>10</v>
      </c>
      <c r="AU30" s="66">
        <v>14</v>
      </c>
    </row>
    <row r="31" spans="1:47" ht="18.75" customHeight="1" x14ac:dyDescent="0.2">
      <c r="A31" s="1000"/>
      <c r="B31" s="61"/>
      <c r="C31" s="61"/>
      <c r="D31" s="65"/>
      <c r="E31" s="65"/>
      <c r="F31" s="65"/>
      <c r="G31" s="65"/>
      <c r="H31" s="62"/>
      <c r="I31" s="65"/>
      <c r="J31" s="65"/>
      <c r="K31" s="62"/>
      <c r="L31" s="65"/>
      <c r="M31" s="65"/>
      <c r="N31" s="62"/>
      <c r="O31" s="65"/>
      <c r="P31" s="65"/>
      <c r="Q31" s="62"/>
      <c r="R31" s="65"/>
      <c r="S31" s="65"/>
      <c r="T31" s="62"/>
      <c r="U31" s="66"/>
      <c r="V31" s="65"/>
      <c r="W31" s="62"/>
      <c r="X31" s="62"/>
      <c r="Y31" s="63"/>
      <c r="Z31" s="62"/>
      <c r="AA31" s="66"/>
      <c r="AB31" s="66"/>
      <c r="AC31" s="63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2"/>
      <c r="AP31" s="66"/>
      <c r="AQ31" s="66"/>
      <c r="AR31" s="66"/>
      <c r="AS31" s="66"/>
      <c r="AT31" s="66"/>
      <c r="AU31" s="66"/>
    </row>
    <row r="32" spans="1:47" ht="18.75" customHeight="1" x14ac:dyDescent="0.2">
      <c r="A32" s="1000"/>
      <c r="B32" s="1002" t="s">
        <v>142</v>
      </c>
      <c r="C32" s="61" t="s">
        <v>135</v>
      </c>
      <c r="D32" s="65">
        <v>0</v>
      </c>
      <c r="E32" s="65">
        <v>0</v>
      </c>
      <c r="F32" s="65">
        <v>0</v>
      </c>
      <c r="G32" s="65">
        <v>0</v>
      </c>
      <c r="H32" s="62">
        <f t="shared" si="3"/>
        <v>0</v>
      </c>
      <c r="I32" s="65">
        <v>0</v>
      </c>
      <c r="J32" s="65">
        <v>0</v>
      </c>
      <c r="K32" s="62">
        <f t="shared" si="4"/>
        <v>0</v>
      </c>
      <c r="L32" s="65">
        <v>0</v>
      </c>
      <c r="M32" s="65">
        <v>0</v>
      </c>
      <c r="N32" s="62">
        <f t="shared" si="5"/>
        <v>0</v>
      </c>
      <c r="O32" s="65">
        <v>0</v>
      </c>
      <c r="P32" s="65">
        <v>0</v>
      </c>
      <c r="Q32" s="62">
        <f t="shared" si="6"/>
        <v>0</v>
      </c>
      <c r="R32" s="65">
        <v>0</v>
      </c>
      <c r="S32" s="65">
        <v>0</v>
      </c>
      <c r="T32" s="62">
        <f t="shared" si="7"/>
        <v>0</v>
      </c>
      <c r="U32" s="66"/>
      <c r="V32" s="65">
        <v>0</v>
      </c>
      <c r="W32" s="62">
        <f t="shared" si="8"/>
        <v>0</v>
      </c>
      <c r="X32" s="62">
        <f>F32+I32+L32+O32+R32+U32</f>
        <v>0</v>
      </c>
      <c r="Y32" s="63">
        <f>G32+J32+M32+P32+S32+V32</f>
        <v>0</v>
      </c>
      <c r="Z32" s="62">
        <f>X32+Y32</f>
        <v>0</v>
      </c>
      <c r="AA32" s="66">
        <v>0</v>
      </c>
      <c r="AB32" s="66">
        <v>0</v>
      </c>
      <c r="AC32" s="63">
        <v>0</v>
      </c>
      <c r="AD32" s="66">
        <v>0</v>
      </c>
      <c r="AE32" s="63">
        <v>0</v>
      </c>
      <c r="AF32" s="63">
        <v>0</v>
      </c>
      <c r="AG32" s="63">
        <v>0</v>
      </c>
      <c r="AH32" s="63">
        <v>0</v>
      </c>
      <c r="AI32" s="66">
        <v>0</v>
      </c>
      <c r="AJ32" s="63">
        <v>0</v>
      </c>
      <c r="AK32" s="63">
        <v>0</v>
      </c>
      <c r="AL32" s="63">
        <v>0</v>
      </c>
      <c r="AM32" s="66">
        <v>0</v>
      </c>
      <c r="AN32" s="66">
        <v>0</v>
      </c>
      <c r="AO32" s="62">
        <v>0</v>
      </c>
      <c r="AP32" s="66">
        <v>0</v>
      </c>
      <c r="AQ32" s="66">
        <v>0</v>
      </c>
      <c r="AR32" s="66">
        <v>0</v>
      </c>
      <c r="AS32" s="66">
        <v>0</v>
      </c>
      <c r="AT32" s="66">
        <v>0</v>
      </c>
      <c r="AU32" s="66">
        <v>0</v>
      </c>
    </row>
    <row r="33" spans="1:47" ht="18.75" customHeight="1" x14ac:dyDescent="0.2">
      <c r="A33" s="1000"/>
      <c r="B33" s="1002"/>
      <c r="C33" s="61" t="s">
        <v>136</v>
      </c>
      <c r="D33" s="65">
        <v>27</v>
      </c>
      <c r="E33" s="65">
        <v>112</v>
      </c>
      <c r="F33" s="65">
        <v>50</v>
      </c>
      <c r="G33" s="65">
        <v>55</v>
      </c>
      <c r="H33" s="62">
        <f t="shared" si="3"/>
        <v>105</v>
      </c>
      <c r="I33" s="65">
        <v>141</v>
      </c>
      <c r="J33" s="65">
        <v>121</v>
      </c>
      <c r="K33" s="62">
        <f t="shared" si="4"/>
        <v>262</v>
      </c>
      <c r="L33" s="65">
        <v>161</v>
      </c>
      <c r="M33" s="65">
        <v>175</v>
      </c>
      <c r="N33" s="62">
        <f t="shared" si="5"/>
        <v>336</v>
      </c>
      <c r="O33" s="65">
        <v>363</v>
      </c>
      <c r="P33" s="65">
        <v>344</v>
      </c>
      <c r="Q33" s="62">
        <f t="shared" si="6"/>
        <v>707</v>
      </c>
      <c r="R33" s="65">
        <v>370</v>
      </c>
      <c r="S33" s="65">
        <v>387</v>
      </c>
      <c r="T33" s="62">
        <f t="shared" si="7"/>
        <v>757</v>
      </c>
      <c r="U33" s="66">
        <v>417</v>
      </c>
      <c r="V33" s="65">
        <v>339</v>
      </c>
      <c r="W33" s="62">
        <f t="shared" si="8"/>
        <v>756</v>
      </c>
      <c r="X33" s="62">
        <f>F33+I33+L33+O33+R33+U33</f>
        <v>1502</v>
      </c>
      <c r="Y33" s="63">
        <f>G33+J33+M33+P33+S33+V33</f>
        <v>1421</v>
      </c>
      <c r="Z33" s="62">
        <f>X33+Y33</f>
        <v>2923</v>
      </c>
      <c r="AA33" s="66">
        <v>314</v>
      </c>
      <c r="AB33" s="66">
        <v>311</v>
      </c>
      <c r="AC33" s="63">
        <v>625</v>
      </c>
      <c r="AD33" s="66">
        <v>26</v>
      </c>
      <c r="AE33" s="63">
        <v>17</v>
      </c>
      <c r="AF33" s="66">
        <v>6</v>
      </c>
      <c r="AG33" s="63">
        <v>15</v>
      </c>
      <c r="AH33" s="63">
        <v>7</v>
      </c>
      <c r="AI33" s="66">
        <v>396</v>
      </c>
      <c r="AJ33" s="66">
        <v>0</v>
      </c>
      <c r="AK33" s="63">
        <v>3</v>
      </c>
      <c r="AL33" s="66">
        <v>2</v>
      </c>
      <c r="AM33" s="66">
        <v>17</v>
      </c>
      <c r="AN33" s="66">
        <v>455</v>
      </c>
      <c r="AO33" s="62">
        <v>472</v>
      </c>
      <c r="AP33" s="66">
        <v>0</v>
      </c>
      <c r="AQ33" s="66">
        <v>1</v>
      </c>
      <c r="AR33" s="66">
        <v>19</v>
      </c>
      <c r="AS33" s="66">
        <v>29</v>
      </c>
      <c r="AT33" s="66">
        <v>118</v>
      </c>
      <c r="AU33" s="66">
        <v>147</v>
      </c>
    </row>
    <row r="34" spans="1:47" ht="18.75" customHeight="1" x14ac:dyDescent="0.2">
      <c r="A34" s="1000"/>
      <c r="B34" s="35"/>
      <c r="C34" s="61"/>
      <c r="D34" s="65"/>
      <c r="E34" s="65"/>
      <c r="F34" s="65"/>
      <c r="G34" s="65"/>
      <c r="H34" s="62"/>
      <c r="I34" s="65"/>
      <c r="J34" s="65"/>
      <c r="K34" s="62"/>
      <c r="L34" s="65"/>
      <c r="M34" s="65"/>
      <c r="N34" s="62"/>
      <c r="O34" s="65"/>
      <c r="P34" s="65"/>
      <c r="Q34" s="62"/>
      <c r="R34" s="65"/>
      <c r="S34" s="65"/>
      <c r="T34" s="62"/>
      <c r="U34" s="66"/>
      <c r="V34" s="65"/>
      <c r="W34" s="62"/>
      <c r="X34" s="62"/>
      <c r="Y34" s="63"/>
      <c r="Z34" s="62"/>
      <c r="AA34" s="66"/>
      <c r="AB34" s="66"/>
      <c r="AC34" s="63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2"/>
      <c r="AP34" s="66"/>
      <c r="AQ34" s="66"/>
      <c r="AR34" s="66"/>
      <c r="AS34" s="66"/>
      <c r="AT34" s="66"/>
      <c r="AU34" s="66"/>
    </row>
    <row r="35" spans="1:47" ht="18.75" customHeight="1" x14ac:dyDescent="0.2">
      <c r="A35" s="1000"/>
      <c r="B35" s="1002" t="s">
        <v>144</v>
      </c>
      <c r="C35" s="61" t="s">
        <v>135</v>
      </c>
      <c r="D35" s="65">
        <v>2</v>
      </c>
      <c r="E35" s="65">
        <v>6</v>
      </c>
      <c r="F35" s="65">
        <v>4</v>
      </c>
      <c r="G35" s="65">
        <v>1</v>
      </c>
      <c r="H35" s="62">
        <f t="shared" si="3"/>
        <v>5</v>
      </c>
      <c r="I35" s="65">
        <v>19</v>
      </c>
      <c r="J35" s="65">
        <v>8</v>
      </c>
      <c r="K35" s="62">
        <f t="shared" si="4"/>
        <v>27</v>
      </c>
      <c r="L35" s="65">
        <v>12</v>
      </c>
      <c r="M35" s="65">
        <v>17</v>
      </c>
      <c r="N35" s="62">
        <f t="shared" si="5"/>
        <v>29</v>
      </c>
      <c r="O35" s="65">
        <v>18</v>
      </c>
      <c r="P35" s="65">
        <v>24</v>
      </c>
      <c r="Q35" s="62">
        <f t="shared" si="6"/>
        <v>42</v>
      </c>
      <c r="R35" s="65">
        <v>34</v>
      </c>
      <c r="S35" s="65">
        <v>18</v>
      </c>
      <c r="T35" s="62">
        <f t="shared" si="7"/>
        <v>52</v>
      </c>
      <c r="U35" s="66">
        <v>34</v>
      </c>
      <c r="V35" s="65">
        <v>25</v>
      </c>
      <c r="W35" s="62">
        <f t="shared" si="8"/>
        <v>59</v>
      </c>
      <c r="X35" s="62">
        <f>F35+I35+L35+O35+R35+U35</f>
        <v>121</v>
      </c>
      <c r="Y35" s="63">
        <f>G35+J35+M35+P35+S35+V35</f>
        <v>93</v>
      </c>
      <c r="Z35" s="62">
        <f>X35+Y35</f>
        <v>214</v>
      </c>
      <c r="AA35" s="66">
        <v>14</v>
      </c>
      <c r="AB35" s="66">
        <v>14</v>
      </c>
      <c r="AC35" s="63">
        <v>28</v>
      </c>
      <c r="AD35" s="66">
        <v>2</v>
      </c>
      <c r="AE35" s="63">
        <v>1</v>
      </c>
      <c r="AF35" s="63">
        <v>0</v>
      </c>
      <c r="AG35" s="63">
        <v>0</v>
      </c>
      <c r="AH35" s="63">
        <v>0</v>
      </c>
      <c r="AI35" s="66">
        <v>26</v>
      </c>
      <c r="AJ35" s="63">
        <v>0</v>
      </c>
      <c r="AK35" s="63">
        <v>0</v>
      </c>
      <c r="AL35" s="63">
        <v>0</v>
      </c>
      <c r="AM35" s="66">
        <v>1</v>
      </c>
      <c r="AN35" s="66">
        <v>28</v>
      </c>
      <c r="AO35" s="62">
        <v>29</v>
      </c>
      <c r="AP35" s="63">
        <v>0</v>
      </c>
      <c r="AQ35" s="63">
        <v>0</v>
      </c>
      <c r="AR35" s="63">
        <v>14</v>
      </c>
      <c r="AS35" s="63">
        <v>2</v>
      </c>
      <c r="AT35" s="63">
        <v>4</v>
      </c>
      <c r="AU35" s="66">
        <v>6</v>
      </c>
    </row>
    <row r="36" spans="1:47" ht="18.75" customHeight="1" x14ac:dyDescent="0.2">
      <c r="A36" s="1000"/>
      <c r="B36" s="1002"/>
      <c r="C36" s="61" t="s">
        <v>136</v>
      </c>
      <c r="D36" s="65">
        <v>1</v>
      </c>
      <c r="E36" s="65">
        <v>3</v>
      </c>
      <c r="F36" s="65">
        <v>0</v>
      </c>
      <c r="G36" s="65">
        <v>2</v>
      </c>
      <c r="H36" s="62">
        <f t="shared" si="3"/>
        <v>2</v>
      </c>
      <c r="I36" s="65">
        <v>10</v>
      </c>
      <c r="J36" s="65">
        <v>10</v>
      </c>
      <c r="K36" s="62">
        <f t="shared" si="4"/>
        <v>20</v>
      </c>
      <c r="L36" s="65">
        <v>11</v>
      </c>
      <c r="M36" s="65">
        <v>9</v>
      </c>
      <c r="N36" s="62">
        <f t="shared" si="5"/>
        <v>20</v>
      </c>
      <c r="O36" s="65">
        <v>15</v>
      </c>
      <c r="P36" s="65">
        <v>19</v>
      </c>
      <c r="Q36" s="62">
        <f t="shared" si="6"/>
        <v>34</v>
      </c>
      <c r="R36" s="65">
        <v>15</v>
      </c>
      <c r="S36" s="65">
        <v>11</v>
      </c>
      <c r="T36" s="62">
        <f t="shared" si="7"/>
        <v>26</v>
      </c>
      <c r="U36" s="66">
        <v>8</v>
      </c>
      <c r="V36" s="65">
        <v>19</v>
      </c>
      <c r="W36" s="62">
        <f t="shared" si="8"/>
        <v>27</v>
      </c>
      <c r="X36" s="62">
        <f>F36+I36+L36+O36+R36+U36</f>
        <v>59</v>
      </c>
      <c r="Y36" s="63">
        <f>G36+J36+M36+P36+S36+V36</f>
        <v>70</v>
      </c>
      <c r="Z36" s="62">
        <f>X36+Y36</f>
        <v>129</v>
      </c>
      <c r="AA36" s="66">
        <v>23</v>
      </c>
      <c r="AB36" s="66">
        <v>17</v>
      </c>
      <c r="AC36" s="63">
        <v>40</v>
      </c>
      <c r="AD36" s="66">
        <v>1</v>
      </c>
      <c r="AE36" s="63">
        <v>1</v>
      </c>
      <c r="AF36" s="63">
        <v>0</v>
      </c>
      <c r="AG36" s="63">
        <v>1</v>
      </c>
      <c r="AH36" s="63">
        <v>0</v>
      </c>
      <c r="AI36" s="66">
        <v>22</v>
      </c>
      <c r="AJ36" s="63">
        <v>0</v>
      </c>
      <c r="AK36" s="63">
        <v>0</v>
      </c>
      <c r="AL36" s="63">
        <v>0</v>
      </c>
      <c r="AM36" s="63">
        <v>1</v>
      </c>
      <c r="AN36" s="66">
        <v>24</v>
      </c>
      <c r="AO36" s="62">
        <v>25</v>
      </c>
      <c r="AP36" s="63">
        <v>0</v>
      </c>
      <c r="AQ36" s="63">
        <v>0</v>
      </c>
      <c r="AR36" s="63">
        <v>1</v>
      </c>
      <c r="AS36" s="63">
        <v>2</v>
      </c>
      <c r="AT36" s="63">
        <v>3</v>
      </c>
      <c r="AU36" s="66">
        <v>5</v>
      </c>
    </row>
    <row r="37" spans="1:47" ht="18.75" customHeight="1" x14ac:dyDescent="0.2">
      <c r="A37" s="1000"/>
      <c r="B37" s="313"/>
      <c r="C37" s="61"/>
      <c r="D37" s="65"/>
      <c r="E37" s="65"/>
      <c r="F37" s="65"/>
      <c r="G37" s="65"/>
      <c r="H37" s="62"/>
      <c r="I37" s="65"/>
      <c r="J37" s="65"/>
      <c r="K37" s="62"/>
      <c r="L37" s="65"/>
      <c r="M37" s="65"/>
      <c r="N37" s="62"/>
      <c r="O37" s="65"/>
      <c r="P37" s="65"/>
      <c r="Q37" s="62"/>
      <c r="R37" s="65"/>
      <c r="S37" s="65"/>
      <c r="T37" s="62"/>
      <c r="U37" s="66"/>
      <c r="V37" s="65"/>
      <c r="W37" s="62"/>
      <c r="X37" s="62"/>
      <c r="Y37" s="63"/>
      <c r="Z37" s="62"/>
      <c r="AA37" s="66"/>
      <c r="AB37" s="66"/>
      <c r="AC37" s="63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2"/>
      <c r="AP37" s="66"/>
      <c r="AQ37" s="66"/>
      <c r="AR37" s="66"/>
      <c r="AS37" s="66"/>
      <c r="AT37" s="66"/>
      <c r="AU37" s="66"/>
    </row>
    <row r="38" spans="1:47" ht="18.75" customHeight="1" x14ac:dyDescent="0.2">
      <c r="A38" s="1000"/>
      <c r="B38" s="1002" t="s">
        <v>145</v>
      </c>
      <c r="C38" s="61" t="s">
        <v>135</v>
      </c>
      <c r="D38" s="65">
        <v>2</v>
      </c>
      <c r="E38" s="65">
        <v>6</v>
      </c>
      <c r="F38" s="65">
        <v>0</v>
      </c>
      <c r="G38" s="65">
        <v>4</v>
      </c>
      <c r="H38" s="62">
        <f t="shared" si="3"/>
        <v>4</v>
      </c>
      <c r="I38" s="65">
        <v>2</v>
      </c>
      <c r="J38" s="65">
        <v>12</v>
      </c>
      <c r="K38" s="62">
        <f t="shared" si="4"/>
        <v>14</v>
      </c>
      <c r="L38" s="65">
        <v>8</v>
      </c>
      <c r="M38" s="65">
        <v>6</v>
      </c>
      <c r="N38" s="62">
        <f t="shared" si="5"/>
        <v>14</v>
      </c>
      <c r="O38" s="65">
        <v>14</v>
      </c>
      <c r="P38" s="65">
        <v>16</v>
      </c>
      <c r="Q38" s="62">
        <f t="shared" si="6"/>
        <v>30</v>
      </c>
      <c r="R38" s="65">
        <v>15</v>
      </c>
      <c r="S38" s="65">
        <v>9</v>
      </c>
      <c r="T38" s="62">
        <f t="shared" si="7"/>
        <v>24</v>
      </c>
      <c r="U38" s="66">
        <v>22</v>
      </c>
      <c r="V38" s="65">
        <v>14</v>
      </c>
      <c r="W38" s="62">
        <f t="shared" si="8"/>
        <v>36</v>
      </c>
      <c r="X38" s="62">
        <f>F38+I38+L38+O38+R38+U38</f>
        <v>61</v>
      </c>
      <c r="Y38" s="63">
        <f>G38+J38+M38+P38+S38+V38</f>
        <v>61</v>
      </c>
      <c r="Z38" s="62">
        <f>X38+Y38</f>
        <v>122</v>
      </c>
      <c r="AA38" s="66">
        <v>27</v>
      </c>
      <c r="AB38" s="66">
        <v>13</v>
      </c>
      <c r="AC38" s="63">
        <v>40</v>
      </c>
      <c r="AD38" s="66">
        <v>1</v>
      </c>
      <c r="AE38" s="63">
        <v>2</v>
      </c>
      <c r="AF38" s="66">
        <v>0</v>
      </c>
      <c r="AG38" s="63">
        <v>0</v>
      </c>
      <c r="AH38" s="63">
        <v>0</v>
      </c>
      <c r="AI38" s="66">
        <v>22</v>
      </c>
      <c r="AJ38" s="63">
        <v>0</v>
      </c>
      <c r="AK38" s="63">
        <v>1</v>
      </c>
      <c r="AL38" s="63">
        <v>0</v>
      </c>
      <c r="AM38" s="66">
        <v>1</v>
      </c>
      <c r="AN38" s="66">
        <v>25</v>
      </c>
      <c r="AO38" s="62">
        <v>26</v>
      </c>
      <c r="AP38" s="66">
        <v>0</v>
      </c>
      <c r="AQ38" s="66">
        <v>0</v>
      </c>
      <c r="AR38" s="66">
        <v>0</v>
      </c>
      <c r="AS38" s="66">
        <v>2</v>
      </c>
      <c r="AT38" s="66">
        <v>4</v>
      </c>
      <c r="AU38" s="66">
        <v>6</v>
      </c>
    </row>
    <row r="39" spans="1:47" ht="18.75" customHeight="1" x14ac:dyDescent="0.2">
      <c r="A39" s="1000"/>
      <c r="B39" s="1002"/>
      <c r="C39" s="61" t="s">
        <v>136</v>
      </c>
      <c r="D39" s="65">
        <v>22</v>
      </c>
      <c r="E39" s="65">
        <v>81</v>
      </c>
      <c r="F39" s="65">
        <v>53</v>
      </c>
      <c r="G39" s="65">
        <v>46</v>
      </c>
      <c r="H39" s="62">
        <f t="shared" si="3"/>
        <v>99</v>
      </c>
      <c r="I39" s="65">
        <v>149</v>
      </c>
      <c r="J39" s="65">
        <v>151</v>
      </c>
      <c r="K39" s="62">
        <f t="shared" si="4"/>
        <v>300</v>
      </c>
      <c r="L39" s="65">
        <v>165</v>
      </c>
      <c r="M39" s="65">
        <v>177</v>
      </c>
      <c r="N39" s="62">
        <f t="shared" si="5"/>
        <v>342</v>
      </c>
      <c r="O39" s="65">
        <v>279</v>
      </c>
      <c r="P39" s="65">
        <v>259</v>
      </c>
      <c r="Q39" s="62">
        <f t="shared" si="6"/>
        <v>538</v>
      </c>
      <c r="R39" s="65">
        <v>286</v>
      </c>
      <c r="S39" s="65">
        <v>270</v>
      </c>
      <c r="T39" s="62">
        <f t="shared" si="7"/>
        <v>556</v>
      </c>
      <c r="U39" s="66">
        <v>272</v>
      </c>
      <c r="V39" s="65">
        <v>283</v>
      </c>
      <c r="W39" s="62">
        <f t="shared" si="8"/>
        <v>555</v>
      </c>
      <c r="X39" s="62">
        <f>F39+I39+L39+O39+R39+U39</f>
        <v>1204</v>
      </c>
      <c r="Y39" s="63">
        <f>G39+J39+M39+P39+S39+V39</f>
        <v>1186</v>
      </c>
      <c r="Z39" s="62">
        <f>X39+Y39</f>
        <v>2390</v>
      </c>
      <c r="AA39" s="66">
        <v>274</v>
      </c>
      <c r="AB39" s="66">
        <v>250</v>
      </c>
      <c r="AC39" s="63">
        <v>524</v>
      </c>
      <c r="AD39" s="66">
        <v>22</v>
      </c>
      <c r="AE39" s="63">
        <v>9</v>
      </c>
      <c r="AF39" s="66">
        <v>1</v>
      </c>
      <c r="AG39" s="63">
        <v>26</v>
      </c>
      <c r="AH39" s="63">
        <v>7</v>
      </c>
      <c r="AI39" s="66">
        <v>352</v>
      </c>
      <c r="AJ39" s="66">
        <v>1</v>
      </c>
      <c r="AK39" s="63">
        <v>11</v>
      </c>
      <c r="AL39" s="63">
        <v>1</v>
      </c>
      <c r="AM39" s="66">
        <v>23</v>
      </c>
      <c r="AN39" s="66">
        <v>407</v>
      </c>
      <c r="AO39" s="62">
        <v>430</v>
      </c>
      <c r="AP39" s="66">
        <v>0</v>
      </c>
      <c r="AQ39" s="66">
        <v>0</v>
      </c>
      <c r="AR39" s="66">
        <v>46</v>
      </c>
      <c r="AS39" s="66">
        <v>24</v>
      </c>
      <c r="AT39" s="66">
        <v>87</v>
      </c>
      <c r="AU39" s="66">
        <v>111</v>
      </c>
    </row>
    <row r="40" spans="1:47" ht="18.75" customHeight="1" x14ac:dyDescent="0.2">
      <c r="A40" s="1000"/>
      <c r="B40" s="313"/>
      <c r="C40" s="61"/>
      <c r="D40" s="65"/>
      <c r="E40" s="65"/>
      <c r="F40" s="65"/>
      <c r="G40" s="65"/>
      <c r="H40" s="62"/>
      <c r="I40" s="65"/>
      <c r="J40" s="65"/>
      <c r="K40" s="62"/>
      <c r="L40" s="65"/>
      <c r="M40" s="65"/>
      <c r="N40" s="62"/>
      <c r="O40" s="65"/>
      <c r="P40" s="65"/>
      <c r="Q40" s="62"/>
      <c r="R40" s="65"/>
      <c r="S40" s="65"/>
      <c r="T40" s="62"/>
      <c r="U40" s="66"/>
      <c r="V40" s="65"/>
      <c r="W40" s="62"/>
      <c r="X40" s="62"/>
      <c r="Y40" s="63"/>
      <c r="Z40" s="62"/>
      <c r="AA40" s="66"/>
      <c r="AB40" s="66"/>
      <c r="AC40" s="63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2"/>
      <c r="AP40" s="66"/>
      <c r="AQ40" s="66"/>
      <c r="AR40" s="66"/>
      <c r="AS40" s="66"/>
      <c r="AT40" s="66"/>
      <c r="AU40" s="66"/>
    </row>
    <row r="41" spans="1:47" ht="18.75" customHeight="1" x14ac:dyDescent="0.2">
      <c r="A41" s="1000"/>
      <c r="B41" s="1002" t="s">
        <v>146</v>
      </c>
      <c r="C41" s="61" t="s">
        <v>135</v>
      </c>
      <c r="D41" s="65">
        <v>1</v>
      </c>
      <c r="E41" s="65">
        <v>2</v>
      </c>
      <c r="F41" s="65">
        <v>0</v>
      </c>
      <c r="G41" s="65">
        <v>1</v>
      </c>
      <c r="H41" s="62">
        <f t="shared" si="3"/>
        <v>1</v>
      </c>
      <c r="I41" s="65">
        <v>3</v>
      </c>
      <c r="J41" s="65">
        <v>4</v>
      </c>
      <c r="K41" s="62">
        <f t="shared" si="4"/>
        <v>7</v>
      </c>
      <c r="L41" s="65">
        <v>3</v>
      </c>
      <c r="M41" s="65">
        <v>3</v>
      </c>
      <c r="N41" s="62">
        <f t="shared" si="5"/>
        <v>6</v>
      </c>
      <c r="O41" s="65">
        <v>9</v>
      </c>
      <c r="P41" s="65">
        <v>7</v>
      </c>
      <c r="Q41" s="62">
        <f t="shared" si="6"/>
        <v>16</v>
      </c>
      <c r="R41" s="65">
        <v>17</v>
      </c>
      <c r="S41" s="65">
        <v>11</v>
      </c>
      <c r="T41" s="62">
        <f t="shared" si="7"/>
        <v>28</v>
      </c>
      <c r="U41" s="66">
        <v>13</v>
      </c>
      <c r="V41" s="65">
        <v>11</v>
      </c>
      <c r="W41" s="62">
        <f t="shared" si="8"/>
        <v>24</v>
      </c>
      <c r="X41" s="62">
        <f>F41+I41+L41+O41+R41+U41</f>
        <v>45</v>
      </c>
      <c r="Y41" s="63">
        <f>G41+J41+M41+P41+S41+V41</f>
        <v>37</v>
      </c>
      <c r="Z41" s="62">
        <f>X41+Y41</f>
        <v>82</v>
      </c>
      <c r="AA41" s="66">
        <v>0</v>
      </c>
      <c r="AB41" s="66">
        <v>0</v>
      </c>
      <c r="AC41" s="63">
        <v>0</v>
      </c>
      <c r="AD41" s="66">
        <v>1</v>
      </c>
      <c r="AE41" s="63">
        <v>1</v>
      </c>
      <c r="AF41" s="63">
        <v>0</v>
      </c>
      <c r="AG41" s="63">
        <v>1</v>
      </c>
      <c r="AH41" s="63">
        <v>0</v>
      </c>
      <c r="AI41" s="66">
        <v>9</v>
      </c>
      <c r="AJ41" s="63">
        <v>0</v>
      </c>
      <c r="AK41" s="63">
        <v>0</v>
      </c>
      <c r="AL41" s="63">
        <v>0</v>
      </c>
      <c r="AM41" s="66">
        <v>2</v>
      </c>
      <c r="AN41" s="66">
        <v>10</v>
      </c>
      <c r="AO41" s="62">
        <v>12</v>
      </c>
      <c r="AP41" s="66">
        <v>0</v>
      </c>
      <c r="AQ41" s="66">
        <v>1</v>
      </c>
      <c r="AR41" s="66">
        <v>0</v>
      </c>
      <c r="AS41" s="66">
        <v>0</v>
      </c>
      <c r="AT41" s="66">
        <v>5</v>
      </c>
      <c r="AU41" s="66">
        <v>5</v>
      </c>
    </row>
    <row r="42" spans="1:47" ht="18.75" customHeight="1" x14ac:dyDescent="0.2">
      <c r="A42" s="1000"/>
      <c r="B42" s="1002"/>
      <c r="C42" s="61" t="s">
        <v>136</v>
      </c>
      <c r="D42" s="65">
        <v>2</v>
      </c>
      <c r="E42" s="65">
        <v>7</v>
      </c>
      <c r="F42" s="65">
        <v>2</v>
      </c>
      <c r="G42" s="65">
        <v>1</v>
      </c>
      <c r="H42" s="62">
        <f t="shared" si="3"/>
        <v>3</v>
      </c>
      <c r="I42" s="65">
        <v>10</v>
      </c>
      <c r="J42" s="65">
        <v>12</v>
      </c>
      <c r="K42" s="62">
        <f t="shared" si="4"/>
        <v>22</v>
      </c>
      <c r="L42" s="65">
        <v>20</v>
      </c>
      <c r="M42" s="65">
        <v>3</v>
      </c>
      <c r="N42" s="62">
        <f t="shared" si="5"/>
        <v>23</v>
      </c>
      <c r="O42" s="65">
        <v>23</v>
      </c>
      <c r="P42" s="65">
        <v>17</v>
      </c>
      <c r="Q42" s="62">
        <f t="shared" si="6"/>
        <v>40</v>
      </c>
      <c r="R42" s="65">
        <v>18</v>
      </c>
      <c r="S42" s="65">
        <v>19</v>
      </c>
      <c r="T42" s="62">
        <f t="shared" si="7"/>
        <v>37</v>
      </c>
      <c r="U42" s="66">
        <v>19</v>
      </c>
      <c r="V42" s="65">
        <v>22</v>
      </c>
      <c r="W42" s="62">
        <f t="shared" si="8"/>
        <v>41</v>
      </c>
      <c r="X42" s="62">
        <f>F42+I42+L42+O42+R42+U42</f>
        <v>92</v>
      </c>
      <c r="Y42" s="63">
        <f>G42+J42+M42+P42+S42+V42</f>
        <v>74</v>
      </c>
      <c r="Z42" s="62">
        <f>X42+Y42</f>
        <v>166</v>
      </c>
      <c r="AA42" s="66">
        <v>27</v>
      </c>
      <c r="AB42" s="66">
        <v>17</v>
      </c>
      <c r="AC42" s="63">
        <v>44</v>
      </c>
      <c r="AD42" s="66">
        <v>1</v>
      </c>
      <c r="AE42" s="63">
        <v>1</v>
      </c>
      <c r="AF42" s="63">
        <v>0</v>
      </c>
      <c r="AG42" s="63">
        <v>3</v>
      </c>
      <c r="AH42" s="63">
        <v>0</v>
      </c>
      <c r="AI42" s="66">
        <v>18</v>
      </c>
      <c r="AJ42" s="63">
        <v>0</v>
      </c>
      <c r="AK42" s="63">
        <v>0</v>
      </c>
      <c r="AL42" s="63">
        <v>0</v>
      </c>
      <c r="AM42" s="66">
        <v>0</v>
      </c>
      <c r="AN42" s="66">
        <v>23</v>
      </c>
      <c r="AO42" s="62">
        <v>23</v>
      </c>
      <c r="AP42" s="66">
        <v>0</v>
      </c>
      <c r="AQ42" s="66">
        <v>1</v>
      </c>
      <c r="AR42" s="66">
        <v>0</v>
      </c>
      <c r="AS42" s="66">
        <v>2</v>
      </c>
      <c r="AT42" s="66">
        <v>5</v>
      </c>
      <c r="AU42" s="66">
        <v>7</v>
      </c>
    </row>
    <row r="43" spans="1:47" ht="18.75" customHeight="1" x14ac:dyDescent="0.2">
      <c r="A43" s="1000"/>
      <c r="B43" s="61"/>
      <c r="C43" s="61"/>
      <c r="D43" s="65"/>
      <c r="E43" s="65"/>
      <c r="F43" s="65"/>
      <c r="G43" s="65"/>
      <c r="H43" s="62"/>
      <c r="I43" s="65"/>
      <c r="J43" s="65"/>
      <c r="K43" s="62"/>
      <c r="L43" s="65"/>
      <c r="M43" s="65"/>
      <c r="N43" s="62"/>
      <c r="O43" s="65"/>
      <c r="P43" s="65"/>
      <c r="Q43" s="62"/>
      <c r="R43" s="65"/>
      <c r="S43" s="65"/>
      <c r="T43" s="62"/>
      <c r="U43" s="66"/>
      <c r="V43" s="65"/>
      <c r="W43" s="62"/>
      <c r="X43" s="62"/>
      <c r="Y43" s="63"/>
      <c r="Z43" s="62"/>
      <c r="AA43" s="66"/>
      <c r="AB43" s="66"/>
      <c r="AC43" s="63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2"/>
      <c r="AP43" s="66"/>
      <c r="AQ43" s="66"/>
      <c r="AR43" s="66"/>
      <c r="AS43" s="66"/>
      <c r="AT43" s="66"/>
      <c r="AU43" s="66"/>
    </row>
    <row r="44" spans="1:47" ht="18.75" customHeight="1" x14ac:dyDescent="0.2">
      <c r="A44" s="1000"/>
      <c r="B44" s="1002" t="s">
        <v>147</v>
      </c>
      <c r="C44" s="61" t="s">
        <v>135</v>
      </c>
      <c r="D44" s="65">
        <v>1</v>
      </c>
      <c r="E44" s="65">
        <v>6</v>
      </c>
      <c r="F44" s="65">
        <v>2</v>
      </c>
      <c r="G44" s="65">
        <v>0</v>
      </c>
      <c r="H44" s="62">
        <f t="shared" si="3"/>
        <v>2</v>
      </c>
      <c r="I44" s="65">
        <v>5</v>
      </c>
      <c r="J44" s="65">
        <v>3</v>
      </c>
      <c r="K44" s="62">
        <f t="shared" si="4"/>
        <v>8</v>
      </c>
      <c r="L44" s="65">
        <v>6</v>
      </c>
      <c r="M44" s="65">
        <v>5</v>
      </c>
      <c r="N44" s="62">
        <f t="shared" si="5"/>
        <v>11</v>
      </c>
      <c r="O44" s="65">
        <v>7</v>
      </c>
      <c r="P44" s="65">
        <v>15</v>
      </c>
      <c r="Q44" s="62">
        <f t="shared" si="6"/>
        <v>22</v>
      </c>
      <c r="R44" s="65">
        <v>7</v>
      </c>
      <c r="S44" s="65">
        <v>10</v>
      </c>
      <c r="T44" s="62">
        <f t="shared" si="7"/>
        <v>17</v>
      </c>
      <c r="U44" s="66">
        <v>12</v>
      </c>
      <c r="V44" s="65">
        <v>18</v>
      </c>
      <c r="W44" s="62">
        <f t="shared" si="8"/>
        <v>30</v>
      </c>
      <c r="X44" s="62">
        <f>F44+I44+L44+O44+R44+U44</f>
        <v>39</v>
      </c>
      <c r="Y44" s="63">
        <f>G44+J44+M44+P44+S44+V44</f>
        <v>51</v>
      </c>
      <c r="Z44" s="62">
        <f>X44+Y44</f>
        <v>90</v>
      </c>
      <c r="AA44" s="66">
        <v>12</v>
      </c>
      <c r="AB44" s="66">
        <v>18</v>
      </c>
      <c r="AC44" s="63">
        <v>30</v>
      </c>
      <c r="AD44" s="63">
        <v>1</v>
      </c>
      <c r="AE44" s="63">
        <v>1</v>
      </c>
      <c r="AF44" s="63">
        <v>0</v>
      </c>
      <c r="AG44" s="63">
        <v>0</v>
      </c>
      <c r="AH44" s="63">
        <v>0</v>
      </c>
      <c r="AI44" s="66">
        <v>13</v>
      </c>
      <c r="AJ44" s="63">
        <v>0</v>
      </c>
      <c r="AK44" s="63">
        <v>1</v>
      </c>
      <c r="AL44" s="63">
        <v>0</v>
      </c>
      <c r="AM44" s="63">
        <v>2</v>
      </c>
      <c r="AN44" s="66">
        <v>14</v>
      </c>
      <c r="AO44" s="62">
        <v>16</v>
      </c>
      <c r="AP44" s="63">
        <v>0</v>
      </c>
      <c r="AQ44" s="63">
        <v>0</v>
      </c>
      <c r="AR44" s="63">
        <v>0</v>
      </c>
      <c r="AS44" s="63">
        <v>1</v>
      </c>
      <c r="AT44" s="63">
        <v>3</v>
      </c>
      <c r="AU44" s="66">
        <v>4</v>
      </c>
    </row>
    <row r="45" spans="1:47" ht="18.75" customHeight="1" x14ac:dyDescent="0.2">
      <c r="A45" s="1000"/>
      <c r="B45" s="1002"/>
      <c r="C45" s="61" t="s">
        <v>136</v>
      </c>
      <c r="D45" s="65">
        <v>0</v>
      </c>
      <c r="E45" s="65">
        <v>0</v>
      </c>
      <c r="F45" s="65">
        <v>0</v>
      </c>
      <c r="G45" s="65">
        <v>0</v>
      </c>
      <c r="H45" s="62">
        <f t="shared" si="3"/>
        <v>0</v>
      </c>
      <c r="I45" s="65">
        <v>0</v>
      </c>
      <c r="J45" s="65">
        <v>0</v>
      </c>
      <c r="K45" s="62">
        <f t="shared" si="4"/>
        <v>0</v>
      </c>
      <c r="L45" s="65">
        <v>0</v>
      </c>
      <c r="M45" s="65">
        <v>0</v>
      </c>
      <c r="N45" s="62">
        <f t="shared" si="5"/>
        <v>0</v>
      </c>
      <c r="O45" s="65">
        <v>0</v>
      </c>
      <c r="P45" s="65">
        <v>0</v>
      </c>
      <c r="Q45" s="62">
        <f t="shared" si="6"/>
        <v>0</v>
      </c>
      <c r="R45" s="65">
        <v>0</v>
      </c>
      <c r="S45" s="65">
        <v>0</v>
      </c>
      <c r="T45" s="62">
        <f t="shared" si="7"/>
        <v>0</v>
      </c>
      <c r="U45" s="66">
        <v>0</v>
      </c>
      <c r="V45" s="65">
        <v>0</v>
      </c>
      <c r="W45" s="62">
        <f t="shared" si="8"/>
        <v>0</v>
      </c>
      <c r="X45" s="62">
        <f>F45+I45+L45+O45+R45+U45</f>
        <v>0</v>
      </c>
      <c r="Y45" s="63">
        <f>G45+J45+M45+P45+S45+V45</f>
        <v>0</v>
      </c>
      <c r="Z45" s="62">
        <f>X45+Y45</f>
        <v>0</v>
      </c>
      <c r="AA45" s="66">
        <v>0</v>
      </c>
      <c r="AB45" s="66">
        <v>0</v>
      </c>
      <c r="AC45" s="63">
        <v>0</v>
      </c>
      <c r="AD45" s="66">
        <v>0</v>
      </c>
      <c r="AE45" s="63">
        <v>0</v>
      </c>
      <c r="AF45" s="66">
        <v>0</v>
      </c>
      <c r="AG45" s="63">
        <v>0</v>
      </c>
      <c r="AH45" s="63">
        <v>0</v>
      </c>
      <c r="AI45" s="66">
        <v>0</v>
      </c>
      <c r="AJ45" s="63">
        <v>0</v>
      </c>
      <c r="AK45" s="63">
        <v>0</v>
      </c>
      <c r="AL45" s="63">
        <v>0</v>
      </c>
      <c r="AM45" s="66">
        <v>0</v>
      </c>
      <c r="AN45" s="66">
        <v>0</v>
      </c>
      <c r="AO45" s="62">
        <v>0</v>
      </c>
      <c r="AP45" s="63">
        <v>0</v>
      </c>
      <c r="AQ45" s="63">
        <v>0</v>
      </c>
      <c r="AR45" s="63">
        <v>0</v>
      </c>
      <c r="AS45" s="66">
        <v>0</v>
      </c>
      <c r="AT45" s="66">
        <v>0</v>
      </c>
      <c r="AU45" s="66">
        <v>0</v>
      </c>
    </row>
    <row r="46" spans="1:47" ht="18.75" customHeight="1" x14ac:dyDescent="0.2">
      <c r="A46" s="1000"/>
      <c r="B46" s="61"/>
      <c r="C46" s="61"/>
      <c r="D46" s="65"/>
      <c r="E46" s="65"/>
      <c r="F46" s="65"/>
      <c r="G46" s="65"/>
      <c r="H46" s="62"/>
      <c r="I46" s="65"/>
      <c r="J46" s="65"/>
      <c r="K46" s="62"/>
      <c r="L46" s="65"/>
      <c r="M46" s="65"/>
      <c r="N46" s="62"/>
      <c r="O46" s="65"/>
      <c r="P46" s="65"/>
      <c r="Q46" s="62"/>
      <c r="R46" s="65"/>
      <c r="S46" s="65"/>
      <c r="T46" s="62"/>
      <c r="U46" s="66"/>
      <c r="V46" s="65"/>
      <c r="W46" s="62"/>
      <c r="X46" s="62"/>
      <c r="Y46" s="63"/>
      <c r="Z46" s="62"/>
      <c r="AA46" s="66"/>
      <c r="AB46" s="66"/>
      <c r="AC46" s="63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2"/>
      <c r="AP46" s="66"/>
      <c r="AQ46" s="66"/>
      <c r="AR46" s="66"/>
      <c r="AS46" s="66"/>
      <c r="AT46" s="66"/>
      <c r="AU46" s="66"/>
    </row>
    <row r="47" spans="1:47" ht="18.75" customHeight="1" x14ac:dyDescent="0.2">
      <c r="A47" s="1000"/>
      <c r="B47" s="1003" t="s">
        <v>148</v>
      </c>
      <c r="C47" s="61" t="s">
        <v>135</v>
      </c>
      <c r="D47" s="65">
        <v>2</v>
      </c>
      <c r="E47" s="65">
        <v>9</v>
      </c>
      <c r="F47" s="65">
        <v>3</v>
      </c>
      <c r="G47" s="65">
        <v>1</v>
      </c>
      <c r="H47" s="62">
        <f t="shared" si="3"/>
        <v>4</v>
      </c>
      <c r="I47" s="65">
        <v>21</v>
      </c>
      <c r="J47" s="65">
        <v>7</v>
      </c>
      <c r="K47" s="62">
        <f t="shared" si="4"/>
        <v>28</v>
      </c>
      <c r="L47" s="65">
        <v>12</v>
      </c>
      <c r="M47" s="65">
        <v>12</v>
      </c>
      <c r="N47" s="62">
        <f t="shared" si="5"/>
        <v>24</v>
      </c>
      <c r="O47" s="65">
        <v>22</v>
      </c>
      <c r="P47" s="65">
        <v>21</v>
      </c>
      <c r="Q47" s="62">
        <f t="shared" si="6"/>
        <v>43</v>
      </c>
      <c r="R47" s="65">
        <v>28</v>
      </c>
      <c r="S47" s="65">
        <v>21</v>
      </c>
      <c r="T47" s="62">
        <f t="shared" si="7"/>
        <v>49</v>
      </c>
      <c r="U47" s="66">
        <v>28</v>
      </c>
      <c r="V47" s="65">
        <v>14</v>
      </c>
      <c r="W47" s="62">
        <f t="shared" si="8"/>
        <v>42</v>
      </c>
      <c r="X47" s="62">
        <f>F47+I47+L47+O47+R47+U47</f>
        <v>114</v>
      </c>
      <c r="Y47" s="63">
        <f>G47+J47+M47+P47+S47+V47</f>
        <v>76</v>
      </c>
      <c r="Z47" s="62">
        <f>X47+Y47</f>
        <v>190</v>
      </c>
      <c r="AA47" s="66">
        <v>28</v>
      </c>
      <c r="AB47" s="66">
        <v>38</v>
      </c>
      <c r="AC47" s="63">
        <v>66</v>
      </c>
      <c r="AD47" s="66">
        <v>2</v>
      </c>
      <c r="AE47" s="63">
        <v>1</v>
      </c>
      <c r="AF47" s="63">
        <v>0</v>
      </c>
      <c r="AG47" s="63">
        <v>3</v>
      </c>
      <c r="AH47" s="63">
        <v>4</v>
      </c>
      <c r="AI47" s="66">
        <v>30</v>
      </c>
      <c r="AJ47" s="63">
        <v>0</v>
      </c>
      <c r="AK47" s="63">
        <v>0</v>
      </c>
      <c r="AL47" s="63">
        <v>0</v>
      </c>
      <c r="AM47" s="66">
        <v>6</v>
      </c>
      <c r="AN47" s="66">
        <v>34</v>
      </c>
      <c r="AO47" s="62">
        <v>40</v>
      </c>
      <c r="AP47" s="63">
        <v>0</v>
      </c>
      <c r="AQ47" s="63">
        <v>0</v>
      </c>
      <c r="AR47" s="63">
        <v>10</v>
      </c>
      <c r="AS47" s="66">
        <v>3</v>
      </c>
      <c r="AT47" s="66">
        <v>7</v>
      </c>
      <c r="AU47" s="66">
        <v>10</v>
      </c>
    </row>
    <row r="48" spans="1:47" ht="18.75" customHeight="1" x14ac:dyDescent="0.2">
      <c r="A48" s="1000"/>
      <c r="B48" s="1003"/>
      <c r="C48" s="61" t="s">
        <v>136</v>
      </c>
      <c r="D48" s="65">
        <v>21</v>
      </c>
      <c r="E48" s="65">
        <v>81</v>
      </c>
      <c r="F48" s="65">
        <v>51</v>
      </c>
      <c r="G48" s="65">
        <v>35</v>
      </c>
      <c r="H48" s="62">
        <f t="shared" si="3"/>
        <v>86</v>
      </c>
      <c r="I48" s="65">
        <v>153</v>
      </c>
      <c r="J48" s="65">
        <v>143</v>
      </c>
      <c r="K48" s="62">
        <f t="shared" si="4"/>
        <v>296</v>
      </c>
      <c r="L48" s="65">
        <v>162</v>
      </c>
      <c r="M48" s="65">
        <v>152</v>
      </c>
      <c r="N48" s="62">
        <f t="shared" si="5"/>
        <v>314</v>
      </c>
      <c r="O48" s="65">
        <v>289</v>
      </c>
      <c r="P48" s="65">
        <v>272</v>
      </c>
      <c r="Q48" s="62">
        <f t="shared" si="6"/>
        <v>561</v>
      </c>
      <c r="R48" s="65">
        <v>275</v>
      </c>
      <c r="S48" s="65">
        <v>254</v>
      </c>
      <c r="T48" s="62">
        <f t="shared" si="7"/>
        <v>529</v>
      </c>
      <c r="U48" s="66">
        <v>295</v>
      </c>
      <c r="V48" s="65">
        <v>309</v>
      </c>
      <c r="W48" s="62">
        <f t="shared" si="8"/>
        <v>604</v>
      </c>
      <c r="X48" s="62">
        <f>F48+I48+L48+O48+R48+U48</f>
        <v>1225</v>
      </c>
      <c r="Y48" s="63">
        <f>G48+J48+M48+P48+S48+V48</f>
        <v>1165</v>
      </c>
      <c r="Z48" s="62">
        <f>X48+Y48</f>
        <v>2390</v>
      </c>
      <c r="AA48" s="66">
        <v>277</v>
      </c>
      <c r="AB48" s="66">
        <v>251</v>
      </c>
      <c r="AC48" s="63">
        <v>528</v>
      </c>
      <c r="AD48" s="66">
        <v>20</v>
      </c>
      <c r="AE48" s="63">
        <v>13</v>
      </c>
      <c r="AF48" s="66">
        <v>2</v>
      </c>
      <c r="AG48" s="63">
        <v>32</v>
      </c>
      <c r="AH48" s="63">
        <v>14</v>
      </c>
      <c r="AI48" s="66">
        <v>386</v>
      </c>
      <c r="AJ48" s="63">
        <v>2</v>
      </c>
      <c r="AK48" s="63">
        <v>6</v>
      </c>
      <c r="AL48" s="66">
        <v>5</v>
      </c>
      <c r="AM48" s="66">
        <v>26</v>
      </c>
      <c r="AN48" s="66">
        <v>454</v>
      </c>
      <c r="AO48" s="62">
        <v>480</v>
      </c>
      <c r="AP48" s="66">
        <v>4</v>
      </c>
      <c r="AQ48" s="66">
        <v>5</v>
      </c>
      <c r="AR48" s="66">
        <v>35</v>
      </c>
      <c r="AS48" s="66">
        <v>25</v>
      </c>
      <c r="AT48" s="66">
        <v>138</v>
      </c>
      <c r="AU48" s="66">
        <v>163</v>
      </c>
    </row>
    <row r="49" spans="1:47" ht="18.75" customHeight="1" x14ac:dyDescent="0.2">
      <c r="A49" s="1000"/>
      <c r="B49" s="313"/>
      <c r="C49" s="61"/>
      <c r="D49" s="65"/>
      <c r="E49" s="65"/>
      <c r="F49" s="65"/>
      <c r="G49" s="65"/>
      <c r="H49" s="62"/>
      <c r="I49" s="65"/>
      <c r="J49" s="65"/>
      <c r="K49" s="62"/>
      <c r="L49" s="65"/>
      <c r="M49" s="65"/>
      <c r="N49" s="62"/>
      <c r="O49" s="65"/>
      <c r="P49" s="65"/>
      <c r="Q49" s="62"/>
      <c r="R49" s="65"/>
      <c r="S49" s="65"/>
      <c r="T49" s="62"/>
      <c r="U49" s="66"/>
      <c r="V49" s="65"/>
      <c r="W49" s="62"/>
      <c r="X49" s="62"/>
      <c r="Y49" s="63"/>
      <c r="Z49" s="62"/>
      <c r="AA49" s="66"/>
      <c r="AB49" s="66"/>
      <c r="AC49" s="63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2"/>
      <c r="AP49" s="66"/>
      <c r="AQ49" s="66"/>
      <c r="AR49" s="66"/>
      <c r="AS49" s="66"/>
      <c r="AT49" s="66"/>
      <c r="AU49" s="66"/>
    </row>
    <row r="50" spans="1:47" ht="18.75" customHeight="1" x14ac:dyDescent="0.2">
      <c r="A50" s="1000"/>
      <c r="B50" s="1002" t="s">
        <v>149</v>
      </c>
      <c r="C50" s="61" t="s">
        <v>135</v>
      </c>
      <c r="D50" s="65">
        <v>3</v>
      </c>
      <c r="E50" s="65">
        <v>18</v>
      </c>
      <c r="F50" s="65">
        <v>2</v>
      </c>
      <c r="G50" s="65">
        <v>2</v>
      </c>
      <c r="H50" s="62">
        <f t="shared" si="3"/>
        <v>4</v>
      </c>
      <c r="I50" s="65">
        <v>24</v>
      </c>
      <c r="J50" s="65">
        <v>23</v>
      </c>
      <c r="K50" s="62">
        <f t="shared" si="4"/>
        <v>47</v>
      </c>
      <c r="L50" s="65">
        <v>33</v>
      </c>
      <c r="M50" s="65">
        <v>34</v>
      </c>
      <c r="N50" s="62">
        <f t="shared" si="5"/>
        <v>67</v>
      </c>
      <c r="O50" s="65">
        <v>51</v>
      </c>
      <c r="P50" s="65">
        <v>55</v>
      </c>
      <c r="Q50" s="62">
        <f t="shared" si="6"/>
        <v>106</v>
      </c>
      <c r="R50" s="65">
        <v>58</v>
      </c>
      <c r="S50" s="65">
        <v>55</v>
      </c>
      <c r="T50" s="62">
        <f t="shared" si="7"/>
        <v>113</v>
      </c>
      <c r="U50" s="66">
        <v>41</v>
      </c>
      <c r="V50" s="65">
        <v>70</v>
      </c>
      <c r="W50" s="62">
        <f t="shared" si="8"/>
        <v>111</v>
      </c>
      <c r="X50" s="62">
        <f>F50+I50+L50+O50+R50+U50</f>
        <v>209</v>
      </c>
      <c r="Y50" s="63">
        <f>G50+J50+M50+P50+S50+V50</f>
        <v>239</v>
      </c>
      <c r="Z50" s="62">
        <f>X50+Y50</f>
        <v>448</v>
      </c>
      <c r="AA50" s="66">
        <v>49</v>
      </c>
      <c r="AB50" s="66">
        <v>41</v>
      </c>
      <c r="AC50" s="63">
        <v>90</v>
      </c>
      <c r="AD50" s="66">
        <v>3</v>
      </c>
      <c r="AE50" s="63">
        <v>1</v>
      </c>
      <c r="AF50" s="66">
        <v>0</v>
      </c>
      <c r="AG50" s="63">
        <v>0</v>
      </c>
      <c r="AH50" s="63">
        <v>0</v>
      </c>
      <c r="AI50" s="66">
        <v>67</v>
      </c>
      <c r="AJ50" s="63">
        <v>0</v>
      </c>
      <c r="AK50" s="63">
        <v>1</v>
      </c>
      <c r="AL50" s="63">
        <v>0</v>
      </c>
      <c r="AM50" s="66">
        <v>12</v>
      </c>
      <c r="AN50" s="66">
        <v>60</v>
      </c>
      <c r="AO50" s="62">
        <v>72</v>
      </c>
      <c r="AP50" s="63">
        <v>0</v>
      </c>
      <c r="AQ50" s="63">
        <v>0</v>
      </c>
      <c r="AR50" s="63">
        <v>0</v>
      </c>
      <c r="AS50" s="66">
        <v>9</v>
      </c>
      <c r="AT50" s="66">
        <v>10</v>
      </c>
      <c r="AU50" s="66">
        <v>19</v>
      </c>
    </row>
    <row r="51" spans="1:47" ht="18.75" customHeight="1" x14ac:dyDescent="0.2">
      <c r="A51" s="1000"/>
      <c r="B51" s="1002"/>
      <c r="C51" s="61" t="s">
        <v>136</v>
      </c>
      <c r="D51" s="65">
        <v>3</v>
      </c>
      <c r="E51" s="65">
        <v>18</v>
      </c>
      <c r="F51" s="65">
        <v>17</v>
      </c>
      <c r="G51" s="65">
        <v>10</v>
      </c>
      <c r="H51" s="62">
        <f t="shared" si="3"/>
        <v>27</v>
      </c>
      <c r="I51" s="65">
        <v>27</v>
      </c>
      <c r="J51" s="65">
        <v>23</v>
      </c>
      <c r="K51" s="62">
        <f t="shared" si="4"/>
        <v>50</v>
      </c>
      <c r="L51" s="65">
        <v>47</v>
      </c>
      <c r="M51" s="65">
        <v>31</v>
      </c>
      <c r="N51" s="62">
        <f t="shared" si="5"/>
        <v>78</v>
      </c>
      <c r="O51" s="65">
        <v>47</v>
      </c>
      <c r="P51" s="65">
        <v>64</v>
      </c>
      <c r="Q51" s="62">
        <f t="shared" si="6"/>
        <v>111</v>
      </c>
      <c r="R51" s="65">
        <v>57</v>
      </c>
      <c r="S51" s="65">
        <v>52</v>
      </c>
      <c r="T51" s="62">
        <f t="shared" si="7"/>
        <v>109</v>
      </c>
      <c r="U51" s="66">
        <v>63</v>
      </c>
      <c r="V51" s="65">
        <v>62</v>
      </c>
      <c r="W51" s="62">
        <f t="shared" si="8"/>
        <v>125</v>
      </c>
      <c r="X51" s="62">
        <f>F51+I51+L51+O51+R51+U51</f>
        <v>258</v>
      </c>
      <c r="Y51" s="63">
        <f>G51+J51+M51+P51+S51+V51</f>
        <v>242</v>
      </c>
      <c r="Z51" s="62">
        <f>X51+Y51</f>
        <v>500</v>
      </c>
      <c r="AA51" s="66">
        <v>36</v>
      </c>
      <c r="AB51" s="66">
        <v>44</v>
      </c>
      <c r="AC51" s="63">
        <v>80</v>
      </c>
      <c r="AD51" s="66">
        <v>3</v>
      </c>
      <c r="AE51" s="63">
        <v>1</v>
      </c>
      <c r="AF51" s="66">
        <v>1</v>
      </c>
      <c r="AG51" s="63">
        <v>4</v>
      </c>
      <c r="AH51" s="63">
        <v>2</v>
      </c>
      <c r="AI51" s="66">
        <v>98</v>
      </c>
      <c r="AJ51" s="63">
        <v>1</v>
      </c>
      <c r="AK51" s="63">
        <v>0</v>
      </c>
      <c r="AL51" s="63">
        <v>0</v>
      </c>
      <c r="AM51" s="66">
        <v>1</v>
      </c>
      <c r="AN51" s="66">
        <v>109</v>
      </c>
      <c r="AO51" s="62">
        <v>110</v>
      </c>
      <c r="AP51" s="66">
        <v>0</v>
      </c>
      <c r="AQ51" s="66">
        <v>0</v>
      </c>
      <c r="AR51" s="66">
        <v>25</v>
      </c>
      <c r="AS51" s="66">
        <v>4</v>
      </c>
      <c r="AT51" s="66">
        <v>26</v>
      </c>
      <c r="AU51" s="66">
        <v>30</v>
      </c>
    </row>
    <row r="52" spans="1:47" ht="18.75" customHeight="1" x14ac:dyDescent="0.2">
      <c r="A52" s="1000"/>
      <c r="B52" s="35"/>
      <c r="C52" s="61"/>
      <c r="D52" s="65"/>
      <c r="E52" s="65"/>
      <c r="F52" s="65"/>
      <c r="G52" s="65"/>
      <c r="H52" s="62"/>
      <c r="I52" s="65"/>
      <c r="J52" s="65"/>
      <c r="K52" s="62"/>
      <c r="L52" s="65"/>
      <c r="M52" s="65"/>
      <c r="N52" s="62"/>
      <c r="O52" s="65"/>
      <c r="P52" s="65"/>
      <c r="Q52" s="62"/>
      <c r="R52" s="65"/>
      <c r="S52" s="65"/>
      <c r="T52" s="62"/>
      <c r="U52" s="66"/>
      <c r="V52" s="65"/>
      <c r="W52" s="62"/>
      <c r="X52" s="62"/>
      <c r="Y52" s="63"/>
      <c r="Z52" s="62"/>
      <c r="AA52" s="66"/>
      <c r="AB52" s="66"/>
      <c r="AC52" s="63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2"/>
      <c r="AP52" s="66"/>
      <c r="AQ52" s="66"/>
      <c r="AR52" s="66"/>
      <c r="AS52" s="66"/>
      <c r="AT52" s="66"/>
      <c r="AU52" s="66"/>
    </row>
    <row r="53" spans="1:47" ht="18.75" customHeight="1" x14ac:dyDescent="0.2">
      <c r="A53" s="1000"/>
      <c r="B53" s="1002" t="s">
        <v>150</v>
      </c>
      <c r="C53" s="61" t="s">
        <v>135</v>
      </c>
      <c r="D53" s="65">
        <v>1</v>
      </c>
      <c r="E53" s="65">
        <v>3</v>
      </c>
      <c r="F53" s="65">
        <v>1</v>
      </c>
      <c r="G53" s="65">
        <v>2</v>
      </c>
      <c r="H53" s="62">
        <f t="shared" si="3"/>
        <v>3</v>
      </c>
      <c r="I53" s="65">
        <v>5</v>
      </c>
      <c r="J53" s="65">
        <v>3</v>
      </c>
      <c r="K53" s="62">
        <f t="shared" si="4"/>
        <v>8</v>
      </c>
      <c r="L53" s="65">
        <v>8</v>
      </c>
      <c r="M53" s="65">
        <v>2</v>
      </c>
      <c r="N53" s="62">
        <f t="shared" si="5"/>
        <v>10</v>
      </c>
      <c r="O53" s="65">
        <v>9</v>
      </c>
      <c r="P53" s="65">
        <v>12</v>
      </c>
      <c r="Q53" s="62">
        <f t="shared" si="6"/>
        <v>21</v>
      </c>
      <c r="R53" s="65">
        <v>7</v>
      </c>
      <c r="S53" s="65">
        <v>13</v>
      </c>
      <c r="T53" s="62">
        <f t="shared" si="7"/>
        <v>20</v>
      </c>
      <c r="U53" s="66">
        <v>9</v>
      </c>
      <c r="V53" s="65">
        <v>6</v>
      </c>
      <c r="W53" s="62">
        <f t="shared" si="8"/>
        <v>15</v>
      </c>
      <c r="X53" s="62">
        <f>F53+I53+L53+O53+R53+U53</f>
        <v>39</v>
      </c>
      <c r="Y53" s="63">
        <f>G53+J53+M53+P53+S53+V53</f>
        <v>38</v>
      </c>
      <c r="Z53" s="62">
        <f>X53+Y53</f>
        <v>77</v>
      </c>
      <c r="AA53" s="66">
        <v>3</v>
      </c>
      <c r="AB53" s="66">
        <v>6</v>
      </c>
      <c r="AC53" s="63">
        <v>9</v>
      </c>
      <c r="AD53" s="66">
        <v>1</v>
      </c>
      <c r="AE53" s="63">
        <v>0</v>
      </c>
      <c r="AF53" s="66">
        <v>0</v>
      </c>
      <c r="AG53" s="63">
        <v>0</v>
      </c>
      <c r="AH53" s="63">
        <v>0</v>
      </c>
      <c r="AI53" s="66">
        <v>11</v>
      </c>
      <c r="AJ53" s="63">
        <v>0</v>
      </c>
      <c r="AK53" s="63">
        <v>0</v>
      </c>
      <c r="AL53" s="63">
        <v>0</v>
      </c>
      <c r="AM53" s="66">
        <v>0</v>
      </c>
      <c r="AN53" s="66">
        <v>12</v>
      </c>
      <c r="AO53" s="62">
        <v>12</v>
      </c>
      <c r="AP53" s="63">
        <v>0</v>
      </c>
      <c r="AQ53" s="63">
        <v>1</v>
      </c>
      <c r="AR53" s="63">
        <v>1</v>
      </c>
      <c r="AS53" s="63">
        <v>1</v>
      </c>
      <c r="AT53" s="66">
        <v>5</v>
      </c>
      <c r="AU53" s="66">
        <v>6</v>
      </c>
    </row>
    <row r="54" spans="1:47" ht="18.75" customHeight="1" x14ac:dyDescent="0.2">
      <c r="A54" s="1000"/>
      <c r="B54" s="1002"/>
      <c r="C54" s="61" t="s">
        <v>136</v>
      </c>
      <c r="D54" s="65">
        <v>11</v>
      </c>
      <c r="E54" s="65">
        <v>35</v>
      </c>
      <c r="F54" s="65">
        <v>32</v>
      </c>
      <c r="G54" s="65">
        <v>34</v>
      </c>
      <c r="H54" s="62">
        <f t="shared" si="3"/>
        <v>66</v>
      </c>
      <c r="I54" s="65">
        <v>69</v>
      </c>
      <c r="J54" s="65">
        <v>67</v>
      </c>
      <c r="K54" s="62">
        <f t="shared" si="4"/>
        <v>136</v>
      </c>
      <c r="L54" s="65">
        <v>76</v>
      </c>
      <c r="M54" s="65">
        <v>83</v>
      </c>
      <c r="N54" s="62">
        <f t="shared" si="5"/>
        <v>159</v>
      </c>
      <c r="O54" s="65">
        <v>113</v>
      </c>
      <c r="P54" s="65">
        <v>99</v>
      </c>
      <c r="Q54" s="62">
        <f t="shared" si="6"/>
        <v>212</v>
      </c>
      <c r="R54" s="65">
        <v>90</v>
      </c>
      <c r="S54" s="65">
        <v>107</v>
      </c>
      <c r="T54" s="62">
        <f t="shared" si="7"/>
        <v>197</v>
      </c>
      <c r="U54" s="66">
        <v>101</v>
      </c>
      <c r="V54" s="65">
        <v>105</v>
      </c>
      <c r="W54" s="62">
        <f t="shared" si="8"/>
        <v>206</v>
      </c>
      <c r="X54" s="62">
        <f>F54+I54+L54+O54+R54+U54</f>
        <v>481</v>
      </c>
      <c r="Y54" s="63">
        <f>G54+J54+M54+P54+S54+V54</f>
        <v>495</v>
      </c>
      <c r="Z54" s="62">
        <f>X54+Y54</f>
        <v>976</v>
      </c>
      <c r="AA54" s="66">
        <v>36</v>
      </c>
      <c r="AB54" s="66">
        <v>28</v>
      </c>
      <c r="AC54" s="63">
        <v>64</v>
      </c>
      <c r="AD54" s="66">
        <v>11</v>
      </c>
      <c r="AE54" s="63">
        <v>6</v>
      </c>
      <c r="AF54" s="66">
        <v>2</v>
      </c>
      <c r="AG54" s="63">
        <v>16</v>
      </c>
      <c r="AH54" s="63">
        <v>11</v>
      </c>
      <c r="AI54" s="66">
        <v>149</v>
      </c>
      <c r="AJ54" s="63">
        <v>0</v>
      </c>
      <c r="AK54" s="63">
        <v>1</v>
      </c>
      <c r="AL54" s="66">
        <v>1</v>
      </c>
      <c r="AM54" s="66">
        <v>7</v>
      </c>
      <c r="AN54" s="66">
        <v>190</v>
      </c>
      <c r="AO54" s="62">
        <v>197</v>
      </c>
      <c r="AP54" s="66">
        <v>0</v>
      </c>
      <c r="AQ54" s="66">
        <v>5</v>
      </c>
      <c r="AR54" s="66">
        <v>13</v>
      </c>
      <c r="AS54" s="66">
        <v>5</v>
      </c>
      <c r="AT54" s="66">
        <v>53</v>
      </c>
      <c r="AU54" s="66">
        <v>58</v>
      </c>
    </row>
    <row r="55" spans="1:47" ht="18.75" customHeight="1" x14ac:dyDescent="0.2">
      <c r="A55" s="1000"/>
      <c r="B55" s="61"/>
      <c r="C55" s="61"/>
      <c r="D55" s="65"/>
      <c r="E55" s="65"/>
      <c r="F55" s="65"/>
      <c r="G55" s="65"/>
      <c r="H55" s="62"/>
      <c r="I55" s="65"/>
      <c r="J55" s="65"/>
      <c r="K55" s="62"/>
      <c r="L55" s="65"/>
      <c r="M55" s="65"/>
      <c r="N55" s="62"/>
      <c r="O55" s="65"/>
      <c r="P55" s="65"/>
      <c r="Q55" s="62"/>
      <c r="R55" s="65"/>
      <c r="S55" s="65"/>
      <c r="T55" s="62"/>
      <c r="U55" s="66"/>
      <c r="V55" s="65"/>
      <c r="W55" s="62"/>
      <c r="X55" s="62"/>
      <c r="Y55" s="63"/>
      <c r="Z55" s="62"/>
      <c r="AA55" s="66"/>
      <c r="AB55" s="66"/>
      <c r="AC55" s="63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2"/>
      <c r="AP55" s="66"/>
      <c r="AQ55" s="66"/>
      <c r="AR55" s="66"/>
      <c r="AS55" s="66"/>
      <c r="AT55" s="66"/>
      <c r="AU55" s="66"/>
    </row>
    <row r="56" spans="1:47" ht="18.75" customHeight="1" x14ac:dyDescent="0.15">
      <c r="A56" s="64"/>
      <c r="B56" s="1002" t="s">
        <v>151</v>
      </c>
      <c r="C56" s="61" t="s">
        <v>135</v>
      </c>
      <c r="D56" s="65">
        <v>2</v>
      </c>
      <c r="E56" s="65">
        <v>6</v>
      </c>
      <c r="F56" s="65">
        <v>2</v>
      </c>
      <c r="G56" s="65">
        <v>2</v>
      </c>
      <c r="H56" s="62">
        <f t="shared" si="3"/>
        <v>4</v>
      </c>
      <c r="I56" s="65">
        <v>10</v>
      </c>
      <c r="J56" s="65">
        <v>8</v>
      </c>
      <c r="K56" s="62">
        <f t="shared" si="4"/>
        <v>18</v>
      </c>
      <c r="L56" s="65">
        <v>15</v>
      </c>
      <c r="M56" s="65">
        <v>11</v>
      </c>
      <c r="N56" s="62">
        <f t="shared" si="5"/>
        <v>26</v>
      </c>
      <c r="O56" s="65">
        <v>26</v>
      </c>
      <c r="P56" s="65">
        <v>21</v>
      </c>
      <c r="Q56" s="62">
        <f t="shared" si="6"/>
        <v>47</v>
      </c>
      <c r="R56" s="65">
        <v>24</v>
      </c>
      <c r="S56" s="65">
        <v>17</v>
      </c>
      <c r="T56" s="62">
        <f t="shared" si="7"/>
        <v>41</v>
      </c>
      <c r="U56" s="66">
        <v>22</v>
      </c>
      <c r="V56" s="65">
        <v>23</v>
      </c>
      <c r="W56" s="62">
        <f t="shared" si="8"/>
        <v>45</v>
      </c>
      <c r="X56" s="62">
        <f>F56+I56+L56+O56+R56+U56</f>
        <v>99</v>
      </c>
      <c r="Y56" s="63">
        <f>G56+J56+M56+P56+S56+V56</f>
        <v>82</v>
      </c>
      <c r="Z56" s="62">
        <f>X56+Y56</f>
        <v>181</v>
      </c>
      <c r="AA56" s="66">
        <v>18</v>
      </c>
      <c r="AB56" s="66">
        <v>22</v>
      </c>
      <c r="AC56" s="63">
        <v>40</v>
      </c>
      <c r="AD56" s="66">
        <v>2</v>
      </c>
      <c r="AE56" s="63">
        <v>0</v>
      </c>
      <c r="AF56" s="63">
        <v>0</v>
      </c>
      <c r="AG56" s="63">
        <v>1</v>
      </c>
      <c r="AH56" s="63">
        <v>0</v>
      </c>
      <c r="AI56" s="66">
        <v>29</v>
      </c>
      <c r="AJ56" s="63">
        <v>0</v>
      </c>
      <c r="AK56" s="63">
        <v>0</v>
      </c>
      <c r="AL56" s="63">
        <v>0</v>
      </c>
      <c r="AM56" s="66">
        <v>2</v>
      </c>
      <c r="AN56" s="66">
        <v>30</v>
      </c>
      <c r="AO56" s="62">
        <v>32</v>
      </c>
      <c r="AP56" s="66">
        <v>0</v>
      </c>
      <c r="AQ56" s="66">
        <v>0</v>
      </c>
      <c r="AR56" s="66">
        <v>3</v>
      </c>
      <c r="AS56" s="63">
        <v>1</v>
      </c>
      <c r="AT56" s="63">
        <v>4</v>
      </c>
      <c r="AU56" s="66">
        <v>5</v>
      </c>
    </row>
    <row r="57" spans="1:47" ht="18.75" customHeight="1" x14ac:dyDescent="0.15">
      <c r="A57" s="64"/>
      <c r="B57" s="1002"/>
      <c r="C57" s="61" t="s">
        <v>136</v>
      </c>
      <c r="D57" s="65">
        <v>0</v>
      </c>
      <c r="E57" s="65">
        <v>0</v>
      </c>
      <c r="F57" s="65">
        <v>0</v>
      </c>
      <c r="G57" s="65">
        <v>0</v>
      </c>
      <c r="H57" s="62">
        <f t="shared" si="3"/>
        <v>0</v>
      </c>
      <c r="I57" s="65">
        <v>0</v>
      </c>
      <c r="J57" s="65">
        <v>0</v>
      </c>
      <c r="K57" s="62">
        <f t="shared" si="4"/>
        <v>0</v>
      </c>
      <c r="L57" s="65">
        <v>0</v>
      </c>
      <c r="M57" s="65">
        <v>0</v>
      </c>
      <c r="N57" s="62">
        <f t="shared" si="5"/>
        <v>0</v>
      </c>
      <c r="O57" s="65">
        <v>0</v>
      </c>
      <c r="P57" s="65">
        <v>0</v>
      </c>
      <c r="Q57" s="62">
        <f t="shared" si="6"/>
        <v>0</v>
      </c>
      <c r="R57" s="65">
        <v>0</v>
      </c>
      <c r="S57" s="65">
        <v>0</v>
      </c>
      <c r="T57" s="62">
        <f t="shared" si="7"/>
        <v>0</v>
      </c>
      <c r="U57" s="66">
        <v>0</v>
      </c>
      <c r="V57" s="65">
        <v>0</v>
      </c>
      <c r="W57" s="62">
        <f t="shared" si="8"/>
        <v>0</v>
      </c>
      <c r="X57" s="62">
        <f>F57+I57+L57+O57+R57+U57</f>
        <v>0</v>
      </c>
      <c r="Y57" s="63">
        <f>G57+J57+M57+P57+S57+V57</f>
        <v>0</v>
      </c>
      <c r="Z57" s="62">
        <f>X57+Y57</f>
        <v>0</v>
      </c>
      <c r="AA57" s="66">
        <v>0</v>
      </c>
      <c r="AB57" s="66">
        <v>0</v>
      </c>
      <c r="AC57" s="63">
        <v>0</v>
      </c>
      <c r="AD57" s="66">
        <v>0</v>
      </c>
      <c r="AE57" s="63">
        <v>0</v>
      </c>
      <c r="AF57" s="66">
        <v>0</v>
      </c>
      <c r="AG57" s="63">
        <v>0</v>
      </c>
      <c r="AH57" s="63">
        <v>0</v>
      </c>
      <c r="AI57" s="66">
        <v>0</v>
      </c>
      <c r="AJ57" s="63">
        <v>0</v>
      </c>
      <c r="AK57" s="63">
        <v>0</v>
      </c>
      <c r="AL57" s="63">
        <v>0</v>
      </c>
      <c r="AM57" s="66">
        <v>0</v>
      </c>
      <c r="AN57" s="66">
        <v>0</v>
      </c>
      <c r="AO57" s="62">
        <v>0</v>
      </c>
      <c r="AP57" s="63">
        <v>0</v>
      </c>
      <c r="AQ57" s="63">
        <v>0</v>
      </c>
      <c r="AR57" s="63">
        <v>0</v>
      </c>
      <c r="AS57" s="66">
        <v>0</v>
      </c>
      <c r="AT57" s="66">
        <v>0</v>
      </c>
      <c r="AU57" s="66">
        <v>0</v>
      </c>
    </row>
    <row r="58" spans="1:47" ht="18.75" customHeight="1" x14ac:dyDescent="0.15">
      <c r="A58" s="68"/>
      <c r="B58" s="69"/>
      <c r="C58" s="70"/>
      <c r="D58" s="71"/>
      <c r="E58" s="71"/>
      <c r="F58" s="71"/>
      <c r="G58" s="71"/>
      <c r="H58" s="72"/>
      <c r="I58" s="71"/>
      <c r="J58" s="71"/>
      <c r="K58" s="72"/>
      <c r="L58" s="71"/>
      <c r="M58" s="71"/>
      <c r="N58" s="72"/>
      <c r="O58" s="71"/>
      <c r="P58" s="71"/>
      <c r="Q58" s="72"/>
      <c r="R58" s="71"/>
      <c r="S58" s="71"/>
      <c r="T58" s="72"/>
      <c r="U58" s="74"/>
      <c r="V58" s="98"/>
      <c r="W58" s="72"/>
      <c r="X58" s="73"/>
      <c r="Y58" s="58"/>
      <c r="Z58" s="72"/>
      <c r="AA58" s="74"/>
      <c r="AB58" s="74"/>
      <c r="AC58" s="58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2"/>
      <c r="AP58" s="74"/>
      <c r="AQ58" s="74"/>
      <c r="AR58" s="74"/>
      <c r="AS58" s="74"/>
      <c r="AT58" s="74"/>
      <c r="AU58" s="75"/>
    </row>
    <row r="59" spans="1:47" ht="18.75" customHeight="1" x14ac:dyDescent="0.15">
      <c r="A59" s="99"/>
      <c r="B59" s="30"/>
      <c r="C59" s="40"/>
      <c r="D59" s="100"/>
      <c r="E59" s="100"/>
      <c r="F59" s="100"/>
      <c r="G59" s="100"/>
      <c r="H59" s="80"/>
      <c r="I59" s="100"/>
      <c r="J59" s="100"/>
      <c r="K59" s="80"/>
      <c r="L59" s="100"/>
      <c r="M59" s="100"/>
      <c r="N59" s="80"/>
      <c r="O59" s="100"/>
      <c r="P59" s="100"/>
      <c r="Q59" s="80"/>
      <c r="R59" s="100"/>
      <c r="S59" s="100"/>
      <c r="T59" s="80"/>
      <c r="U59" s="100"/>
      <c r="V59" s="100"/>
      <c r="W59" s="80"/>
      <c r="X59" s="80"/>
      <c r="Y59" s="80"/>
      <c r="Z59" s="80"/>
      <c r="AA59" s="100"/>
      <c r="AB59" s="100"/>
      <c r="AC59" s="8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80"/>
      <c r="AP59" s="100"/>
      <c r="AQ59" s="100"/>
      <c r="AR59" s="100"/>
      <c r="AS59" s="100"/>
      <c r="AT59" s="100"/>
      <c r="AU59" s="100"/>
    </row>
    <row r="60" spans="1:47" ht="18.75" customHeight="1" x14ac:dyDescent="0.2">
      <c r="A60" s="76"/>
      <c r="B60" s="77"/>
      <c r="C60" s="77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</row>
    <row r="61" spans="1:47" ht="18.75" customHeight="1" x14ac:dyDescent="0.2">
      <c r="A61" s="79" t="s">
        <v>617</v>
      </c>
      <c r="B61" s="30"/>
      <c r="C61" s="30"/>
      <c r="D61" s="80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</row>
    <row r="62" spans="1:47" ht="18.75" customHeight="1" x14ac:dyDescent="0.2">
      <c r="A62" s="81"/>
      <c r="B62" s="82"/>
      <c r="C62" s="82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1:47" ht="18.75" customHeight="1" x14ac:dyDescent="0.2">
      <c r="A63" s="785"/>
      <c r="B63" s="786"/>
      <c r="C63" s="777" t="s">
        <v>152</v>
      </c>
      <c r="D63" s="711">
        <v>13</v>
      </c>
      <c r="E63" s="711">
        <v>54</v>
      </c>
      <c r="F63" s="711">
        <v>24</v>
      </c>
      <c r="G63" s="776">
        <v>16</v>
      </c>
      <c r="H63" s="51">
        <v>40</v>
      </c>
      <c r="I63" s="51">
        <v>77</v>
      </c>
      <c r="J63" s="51">
        <v>64</v>
      </c>
      <c r="K63" s="51">
        <v>141</v>
      </c>
      <c r="L63" s="51">
        <v>114</v>
      </c>
      <c r="M63" s="51">
        <v>97</v>
      </c>
      <c r="N63" s="51">
        <v>211</v>
      </c>
      <c r="O63" s="52">
        <v>179</v>
      </c>
      <c r="P63" s="51">
        <v>165</v>
      </c>
      <c r="Q63" s="51">
        <v>344</v>
      </c>
      <c r="R63" s="51">
        <v>191</v>
      </c>
      <c r="S63" s="51">
        <v>185</v>
      </c>
      <c r="T63" s="51">
        <v>376</v>
      </c>
      <c r="U63" s="51">
        <v>198</v>
      </c>
      <c r="V63" s="51">
        <v>179</v>
      </c>
      <c r="W63" s="51">
        <v>377</v>
      </c>
      <c r="X63" s="51">
        <v>783</v>
      </c>
      <c r="Y63" s="51">
        <v>706</v>
      </c>
      <c r="Z63" s="51">
        <v>1489</v>
      </c>
      <c r="AA63" s="49">
        <v>173</v>
      </c>
      <c r="AB63" s="319">
        <v>149</v>
      </c>
      <c r="AC63" s="319">
        <v>322</v>
      </c>
      <c r="AD63" s="51">
        <v>12</v>
      </c>
      <c r="AE63" s="51">
        <v>10</v>
      </c>
      <c r="AF63" s="320">
        <v>1</v>
      </c>
      <c r="AG63" s="51">
        <v>12</v>
      </c>
      <c r="AH63" s="49">
        <v>2</v>
      </c>
      <c r="AI63" s="51">
        <v>193</v>
      </c>
      <c r="AJ63" s="321">
        <v>0</v>
      </c>
      <c r="AK63" s="322">
        <v>3</v>
      </c>
      <c r="AL63" s="322">
        <v>0</v>
      </c>
      <c r="AM63" s="322">
        <v>23</v>
      </c>
      <c r="AN63" s="322">
        <v>210</v>
      </c>
      <c r="AO63" s="322">
        <v>233</v>
      </c>
      <c r="AP63" s="322">
        <v>0</v>
      </c>
      <c r="AQ63" s="322">
        <v>2</v>
      </c>
      <c r="AR63" s="322">
        <v>21</v>
      </c>
      <c r="AS63" s="322">
        <v>20</v>
      </c>
      <c r="AT63" s="322">
        <v>41</v>
      </c>
      <c r="AU63" s="787">
        <v>61</v>
      </c>
    </row>
    <row r="64" spans="1:47" ht="18.75" customHeight="1" x14ac:dyDescent="0.2">
      <c r="A64" s="1004" t="s">
        <v>583</v>
      </c>
      <c r="B64" s="1005"/>
      <c r="C64" s="775" t="s">
        <v>153</v>
      </c>
      <c r="D64" s="63">
        <v>0</v>
      </c>
      <c r="E64" s="63">
        <v>0</v>
      </c>
      <c r="F64" s="63">
        <v>0</v>
      </c>
      <c r="G64" s="80">
        <v>0</v>
      </c>
      <c r="H64" s="63">
        <v>0</v>
      </c>
      <c r="I64" s="67">
        <v>0</v>
      </c>
      <c r="J64" s="80">
        <v>0</v>
      </c>
      <c r="K64" s="63">
        <v>0</v>
      </c>
      <c r="L64" s="67">
        <v>0</v>
      </c>
      <c r="M64" s="80">
        <v>0</v>
      </c>
      <c r="N64" s="63">
        <v>0</v>
      </c>
      <c r="O64" s="85">
        <v>0</v>
      </c>
      <c r="P64" s="63">
        <v>0</v>
      </c>
      <c r="Q64" s="63">
        <v>0</v>
      </c>
      <c r="R64" s="67">
        <v>0</v>
      </c>
      <c r="S64" s="80">
        <v>0</v>
      </c>
      <c r="T64" s="63">
        <v>0</v>
      </c>
      <c r="U64" s="63">
        <v>0</v>
      </c>
      <c r="V64" s="67">
        <v>0</v>
      </c>
      <c r="W64" s="63">
        <v>0</v>
      </c>
      <c r="X64" s="63">
        <v>0</v>
      </c>
      <c r="Y64" s="63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85">
        <v>0</v>
      </c>
      <c r="AG64" s="63">
        <v>0</v>
      </c>
      <c r="AH64" s="67">
        <v>0</v>
      </c>
      <c r="AI64" s="67">
        <v>0</v>
      </c>
      <c r="AJ64" s="86">
        <v>0</v>
      </c>
      <c r="AK64" s="89">
        <v>0</v>
      </c>
      <c r="AL64" s="89">
        <v>0</v>
      </c>
      <c r="AM64" s="89">
        <v>0</v>
      </c>
      <c r="AN64" s="89">
        <v>0</v>
      </c>
      <c r="AO64" s="89">
        <v>0</v>
      </c>
      <c r="AP64" s="89">
        <v>0</v>
      </c>
      <c r="AQ64" s="89">
        <v>0</v>
      </c>
      <c r="AR64" s="89">
        <v>0</v>
      </c>
      <c r="AS64" s="89">
        <v>0</v>
      </c>
      <c r="AT64" s="89">
        <v>0</v>
      </c>
      <c r="AU64" s="89">
        <v>0</v>
      </c>
    </row>
    <row r="65" spans="1:47" ht="18.75" customHeight="1" x14ac:dyDescent="0.2">
      <c r="A65" s="979" t="s">
        <v>631</v>
      </c>
      <c r="B65" s="1010"/>
      <c r="C65" s="775" t="s">
        <v>154</v>
      </c>
      <c r="D65" s="63">
        <v>104</v>
      </c>
      <c r="E65" s="63">
        <v>528</v>
      </c>
      <c r="F65" s="63">
        <v>240</v>
      </c>
      <c r="G65" s="84">
        <v>219</v>
      </c>
      <c r="H65" s="63">
        <v>459</v>
      </c>
      <c r="I65" s="63">
        <v>648</v>
      </c>
      <c r="J65" s="63">
        <v>560</v>
      </c>
      <c r="K65" s="63">
        <v>1208</v>
      </c>
      <c r="L65" s="63">
        <v>719</v>
      </c>
      <c r="M65" s="63">
        <v>663</v>
      </c>
      <c r="N65" s="63">
        <v>1382</v>
      </c>
      <c r="O65" s="62">
        <v>2033</v>
      </c>
      <c r="P65" s="63">
        <v>1921</v>
      </c>
      <c r="Q65" s="63">
        <v>3954</v>
      </c>
      <c r="R65" s="63">
        <v>2162</v>
      </c>
      <c r="S65" s="63">
        <v>2048</v>
      </c>
      <c r="T65" s="63">
        <v>4210</v>
      </c>
      <c r="U65" s="63">
        <v>2148</v>
      </c>
      <c r="V65" s="63">
        <v>2115</v>
      </c>
      <c r="W65" s="63">
        <v>4263</v>
      </c>
      <c r="X65" s="63">
        <v>7950</v>
      </c>
      <c r="Y65" s="63">
        <v>7526</v>
      </c>
      <c r="Z65" s="63">
        <v>15476</v>
      </c>
      <c r="AA65" s="63">
        <v>1225</v>
      </c>
      <c r="AB65" s="67">
        <v>1197</v>
      </c>
      <c r="AC65" s="63">
        <v>2422</v>
      </c>
      <c r="AD65" s="63">
        <v>98</v>
      </c>
      <c r="AE65" s="63">
        <v>71</v>
      </c>
      <c r="AF65" s="85">
        <v>19</v>
      </c>
      <c r="AG65" s="63">
        <v>128</v>
      </c>
      <c r="AH65" s="84">
        <v>30</v>
      </c>
      <c r="AI65" s="63">
        <v>1825</v>
      </c>
      <c r="AJ65" s="86">
        <v>2</v>
      </c>
      <c r="AK65" s="89">
        <v>24</v>
      </c>
      <c r="AL65" s="89">
        <v>60</v>
      </c>
      <c r="AM65" s="89">
        <v>99</v>
      </c>
      <c r="AN65" s="89">
        <v>2158</v>
      </c>
      <c r="AO65" s="89">
        <v>2257</v>
      </c>
      <c r="AP65" s="89">
        <v>1</v>
      </c>
      <c r="AQ65" s="89">
        <v>0</v>
      </c>
      <c r="AR65" s="89">
        <v>80</v>
      </c>
      <c r="AS65" s="89">
        <v>119</v>
      </c>
      <c r="AT65" s="89">
        <v>376</v>
      </c>
      <c r="AU65" s="89">
        <v>495</v>
      </c>
    </row>
    <row r="66" spans="1:47" ht="18.75" customHeight="1" x14ac:dyDescent="0.2">
      <c r="A66" s="780"/>
      <c r="B66" s="781"/>
      <c r="C66" s="775"/>
      <c r="D66" s="63"/>
      <c r="E66" s="63"/>
      <c r="F66" s="63"/>
      <c r="G66" s="84"/>
      <c r="H66" s="84"/>
      <c r="I66" s="84"/>
      <c r="J66" s="84"/>
      <c r="K66" s="84"/>
      <c r="L66" s="84"/>
      <c r="M66" s="84"/>
      <c r="N66" s="84"/>
      <c r="O66" s="80"/>
      <c r="P66" s="84"/>
      <c r="Q66" s="84"/>
      <c r="R66" s="84"/>
      <c r="S66" s="84"/>
      <c r="T66" s="84"/>
      <c r="U66" s="63"/>
      <c r="V66" s="63"/>
      <c r="W66" s="84"/>
      <c r="X66" s="84"/>
      <c r="Y66" s="63"/>
      <c r="Z66" s="63"/>
      <c r="AA66" s="84"/>
      <c r="AB66" s="80"/>
      <c r="AC66" s="84"/>
      <c r="AD66" s="84"/>
      <c r="AE66" s="84"/>
      <c r="AF66" s="80"/>
      <c r="AG66" s="84"/>
      <c r="AH66" s="84"/>
      <c r="AI66" s="84"/>
      <c r="AJ66" s="84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9"/>
    </row>
    <row r="67" spans="1:47" ht="18.75" customHeight="1" x14ac:dyDescent="0.2">
      <c r="A67" s="782"/>
      <c r="B67" s="783"/>
      <c r="C67" s="775" t="s">
        <v>152</v>
      </c>
      <c r="D67" s="63">
        <v>15</v>
      </c>
      <c r="E67" s="63">
        <v>60</v>
      </c>
      <c r="F67" s="63">
        <v>27</v>
      </c>
      <c r="G67" s="84">
        <v>17</v>
      </c>
      <c r="H67" s="84">
        <v>44</v>
      </c>
      <c r="I67" s="84">
        <v>92</v>
      </c>
      <c r="J67" s="84">
        <v>84</v>
      </c>
      <c r="K67" s="84">
        <v>176</v>
      </c>
      <c r="L67" s="84">
        <v>114</v>
      </c>
      <c r="M67" s="84">
        <v>107</v>
      </c>
      <c r="N67" s="84">
        <v>221</v>
      </c>
      <c r="O67" s="84">
        <v>200</v>
      </c>
      <c r="P67" s="84">
        <v>188</v>
      </c>
      <c r="Q67" s="84">
        <v>388</v>
      </c>
      <c r="R67" s="84">
        <v>196</v>
      </c>
      <c r="S67" s="84">
        <v>192</v>
      </c>
      <c r="T67" s="84">
        <v>388</v>
      </c>
      <c r="U67" s="63">
        <v>214</v>
      </c>
      <c r="V67" s="63">
        <v>210</v>
      </c>
      <c r="W67" s="84">
        <v>424</v>
      </c>
      <c r="X67" s="84">
        <v>843</v>
      </c>
      <c r="Y67" s="63">
        <v>798</v>
      </c>
      <c r="Z67" s="63">
        <v>1641</v>
      </c>
      <c r="AA67" s="84">
        <v>196</v>
      </c>
      <c r="AB67" s="84">
        <v>183</v>
      </c>
      <c r="AC67" s="84">
        <v>379</v>
      </c>
      <c r="AD67" s="84">
        <v>14</v>
      </c>
      <c r="AE67" s="84">
        <v>11</v>
      </c>
      <c r="AF67" s="323">
        <v>1</v>
      </c>
      <c r="AG67" s="86">
        <v>13</v>
      </c>
      <c r="AH67" s="84">
        <v>2</v>
      </c>
      <c r="AI67" s="84">
        <v>219</v>
      </c>
      <c r="AJ67" s="84">
        <v>0</v>
      </c>
      <c r="AK67" s="84">
        <v>3</v>
      </c>
      <c r="AL67" s="84">
        <v>0</v>
      </c>
      <c r="AM67" s="84">
        <v>26</v>
      </c>
      <c r="AN67" s="84">
        <v>237</v>
      </c>
      <c r="AO67" s="84">
        <v>263</v>
      </c>
      <c r="AP67" s="84">
        <v>0</v>
      </c>
      <c r="AQ67" s="84">
        <v>3</v>
      </c>
      <c r="AR67" s="84">
        <v>24</v>
      </c>
      <c r="AS67" s="84">
        <v>21</v>
      </c>
      <c r="AT67" s="84">
        <v>44</v>
      </c>
      <c r="AU67" s="63">
        <v>65</v>
      </c>
    </row>
    <row r="68" spans="1:47" ht="18.75" customHeight="1" x14ac:dyDescent="0.2">
      <c r="A68" s="1008">
        <v>29</v>
      </c>
      <c r="B68" s="1009"/>
      <c r="C68" s="775" t="s">
        <v>153</v>
      </c>
      <c r="D68" s="63">
        <v>0</v>
      </c>
      <c r="E68" s="63">
        <v>0</v>
      </c>
      <c r="F68" s="63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84">
        <v>0</v>
      </c>
      <c r="U68" s="63">
        <v>0</v>
      </c>
      <c r="V68" s="63">
        <v>0</v>
      </c>
      <c r="W68" s="84">
        <v>0</v>
      </c>
      <c r="X68" s="84">
        <v>0</v>
      </c>
      <c r="Y68" s="63">
        <v>0</v>
      </c>
      <c r="Z68" s="63">
        <v>0</v>
      </c>
      <c r="AA68" s="84">
        <v>0</v>
      </c>
      <c r="AB68" s="84">
        <v>0</v>
      </c>
      <c r="AC68" s="84">
        <v>0</v>
      </c>
      <c r="AD68" s="84">
        <v>0</v>
      </c>
      <c r="AE68" s="84">
        <v>0</v>
      </c>
      <c r="AF68" s="323">
        <v>0</v>
      </c>
      <c r="AG68" s="86">
        <v>0</v>
      </c>
      <c r="AH68" s="84">
        <v>0</v>
      </c>
      <c r="AI68" s="84">
        <v>0</v>
      </c>
      <c r="AJ68" s="84">
        <v>0</v>
      </c>
      <c r="AK68" s="84">
        <v>0</v>
      </c>
      <c r="AL68" s="84">
        <v>0</v>
      </c>
      <c r="AM68" s="84">
        <v>0</v>
      </c>
      <c r="AN68" s="84">
        <v>0</v>
      </c>
      <c r="AO68" s="84">
        <v>0</v>
      </c>
      <c r="AP68" s="84">
        <v>0</v>
      </c>
      <c r="AQ68" s="84">
        <v>0</v>
      </c>
      <c r="AR68" s="84">
        <v>0</v>
      </c>
      <c r="AS68" s="84">
        <v>0</v>
      </c>
      <c r="AT68" s="84">
        <v>0</v>
      </c>
      <c r="AU68" s="63">
        <v>0</v>
      </c>
    </row>
    <row r="69" spans="1:47" ht="18.75" customHeight="1" x14ac:dyDescent="0.2">
      <c r="A69" s="1011" t="s">
        <v>628</v>
      </c>
      <c r="B69" s="1012"/>
      <c r="C69" s="775" t="s">
        <v>154</v>
      </c>
      <c r="D69" s="63">
        <v>140</v>
      </c>
      <c r="E69" s="63">
        <v>705</v>
      </c>
      <c r="F69" s="63">
        <v>356</v>
      </c>
      <c r="G69" s="84">
        <v>307</v>
      </c>
      <c r="H69" s="84">
        <v>663</v>
      </c>
      <c r="I69" s="84">
        <v>890</v>
      </c>
      <c r="J69" s="84">
        <v>802</v>
      </c>
      <c r="K69" s="84">
        <v>1692</v>
      </c>
      <c r="L69" s="84">
        <v>1010</v>
      </c>
      <c r="M69" s="84">
        <v>936</v>
      </c>
      <c r="N69" s="84">
        <v>1946</v>
      </c>
      <c r="O69" s="84">
        <v>2684</v>
      </c>
      <c r="P69" s="84">
        <v>2579</v>
      </c>
      <c r="Q69" s="84">
        <v>5263</v>
      </c>
      <c r="R69" s="84">
        <v>2703</v>
      </c>
      <c r="S69" s="84">
        <v>2565</v>
      </c>
      <c r="T69" s="84">
        <v>5268</v>
      </c>
      <c r="U69" s="63">
        <v>2744</v>
      </c>
      <c r="V69" s="63">
        <v>2593</v>
      </c>
      <c r="W69" s="84">
        <v>5337</v>
      </c>
      <c r="X69" s="84">
        <v>10387</v>
      </c>
      <c r="Y69" s="63">
        <v>9782</v>
      </c>
      <c r="Z69" s="63">
        <v>20169</v>
      </c>
      <c r="AA69" s="84">
        <v>2190</v>
      </c>
      <c r="AB69" s="84">
        <v>2148</v>
      </c>
      <c r="AC69" s="84">
        <v>4338</v>
      </c>
      <c r="AD69" s="84">
        <v>133</v>
      </c>
      <c r="AE69" s="84">
        <v>93</v>
      </c>
      <c r="AF69" s="323">
        <v>29</v>
      </c>
      <c r="AG69" s="86">
        <v>183</v>
      </c>
      <c r="AH69" s="84">
        <v>72</v>
      </c>
      <c r="AI69" s="84">
        <v>2518</v>
      </c>
      <c r="AJ69" s="84">
        <v>2</v>
      </c>
      <c r="AK69" s="84">
        <v>34</v>
      </c>
      <c r="AL69" s="84">
        <v>15</v>
      </c>
      <c r="AM69" s="84">
        <v>135</v>
      </c>
      <c r="AN69" s="84">
        <v>2944</v>
      </c>
      <c r="AO69" s="84">
        <v>3079</v>
      </c>
      <c r="AP69" s="84">
        <v>0</v>
      </c>
      <c r="AQ69" s="84">
        <v>8</v>
      </c>
      <c r="AR69" s="84">
        <v>129</v>
      </c>
      <c r="AS69" s="84">
        <v>167</v>
      </c>
      <c r="AT69" s="84">
        <v>576</v>
      </c>
      <c r="AU69" s="63">
        <v>743</v>
      </c>
    </row>
    <row r="70" spans="1:47" ht="18.75" customHeight="1" x14ac:dyDescent="0.2">
      <c r="A70" s="782"/>
      <c r="B70" s="783"/>
      <c r="C70" s="775"/>
      <c r="D70" s="63"/>
      <c r="E70" s="63"/>
      <c r="F70" s="63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63"/>
      <c r="V70" s="63"/>
      <c r="W70" s="84"/>
      <c r="X70" s="84"/>
      <c r="Y70" s="63"/>
      <c r="Z70" s="63"/>
      <c r="AA70" s="84"/>
      <c r="AB70" s="84"/>
      <c r="AC70" s="84"/>
      <c r="AD70" s="84"/>
      <c r="AE70" s="84"/>
      <c r="AF70" s="323"/>
      <c r="AG70" s="86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63"/>
    </row>
    <row r="71" spans="1:47" ht="18.75" customHeight="1" x14ac:dyDescent="0.2">
      <c r="A71" s="778"/>
      <c r="B71" s="784"/>
      <c r="C71" s="775" t="s">
        <v>152</v>
      </c>
      <c r="D71" s="63">
        <v>17</v>
      </c>
      <c r="E71" s="63">
        <v>66</v>
      </c>
      <c r="F71" s="63">
        <v>27</v>
      </c>
      <c r="G71" s="84">
        <v>25</v>
      </c>
      <c r="H71" s="84">
        <v>52</v>
      </c>
      <c r="I71" s="84">
        <v>101</v>
      </c>
      <c r="J71" s="84">
        <v>93</v>
      </c>
      <c r="K71" s="84">
        <v>194</v>
      </c>
      <c r="L71" s="84">
        <v>136</v>
      </c>
      <c r="M71" s="84">
        <v>138</v>
      </c>
      <c r="N71" s="84">
        <v>274</v>
      </c>
      <c r="O71" s="84">
        <v>211</v>
      </c>
      <c r="P71" s="84">
        <v>201</v>
      </c>
      <c r="Q71" s="84">
        <v>412</v>
      </c>
      <c r="R71" s="84">
        <v>244</v>
      </c>
      <c r="S71" s="84">
        <v>212</v>
      </c>
      <c r="T71" s="84">
        <v>456</v>
      </c>
      <c r="U71" s="63">
        <v>212</v>
      </c>
      <c r="V71" s="63">
        <v>215</v>
      </c>
      <c r="W71" s="84">
        <v>427</v>
      </c>
      <c r="X71" s="84">
        <v>931</v>
      </c>
      <c r="Y71" s="63">
        <v>884</v>
      </c>
      <c r="Z71" s="63">
        <v>1815</v>
      </c>
      <c r="AA71" s="84">
        <v>213</v>
      </c>
      <c r="AB71" s="84">
        <v>213</v>
      </c>
      <c r="AC71" s="84">
        <v>426</v>
      </c>
      <c r="AD71" s="84">
        <v>16</v>
      </c>
      <c r="AE71" s="84">
        <v>13</v>
      </c>
      <c r="AF71" s="323">
        <v>1</v>
      </c>
      <c r="AG71" s="86">
        <v>11</v>
      </c>
      <c r="AH71" s="84">
        <v>2</v>
      </c>
      <c r="AI71" s="84">
        <v>244</v>
      </c>
      <c r="AJ71" s="84">
        <v>0</v>
      </c>
      <c r="AK71" s="84">
        <v>3</v>
      </c>
      <c r="AL71" s="84">
        <v>0</v>
      </c>
      <c r="AM71" s="84">
        <v>28</v>
      </c>
      <c r="AN71" s="84">
        <v>262</v>
      </c>
      <c r="AO71" s="84">
        <v>290</v>
      </c>
      <c r="AP71" s="84">
        <v>0</v>
      </c>
      <c r="AQ71" s="84">
        <v>7</v>
      </c>
      <c r="AR71" s="84">
        <v>33</v>
      </c>
      <c r="AS71" s="84">
        <v>23</v>
      </c>
      <c r="AT71" s="84">
        <v>58</v>
      </c>
      <c r="AU71" s="63">
        <v>81</v>
      </c>
    </row>
    <row r="72" spans="1:47" ht="18.75" customHeight="1" x14ac:dyDescent="0.2">
      <c r="A72" s="1004">
        <v>30</v>
      </c>
      <c r="B72" s="1005"/>
      <c r="C72" s="775" t="s">
        <v>153</v>
      </c>
      <c r="D72" s="63">
        <v>0</v>
      </c>
      <c r="E72" s="63">
        <v>0</v>
      </c>
      <c r="F72" s="63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0</v>
      </c>
      <c r="Q72" s="84">
        <v>0</v>
      </c>
      <c r="R72" s="84">
        <v>0</v>
      </c>
      <c r="S72" s="84">
        <v>0</v>
      </c>
      <c r="T72" s="84">
        <v>0</v>
      </c>
      <c r="U72" s="63">
        <v>0</v>
      </c>
      <c r="V72" s="63">
        <v>0</v>
      </c>
      <c r="W72" s="84">
        <v>0</v>
      </c>
      <c r="X72" s="84">
        <v>0</v>
      </c>
      <c r="Y72" s="63">
        <v>0</v>
      </c>
      <c r="Z72" s="63">
        <v>0</v>
      </c>
      <c r="AA72" s="84">
        <v>0</v>
      </c>
      <c r="AB72" s="84">
        <v>0</v>
      </c>
      <c r="AC72" s="84">
        <v>0</v>
      </c>
      <c r="AD72" s="84">
        <v>0</v>
      </c>
      <c r="AE72" s="84">
        <v>0</v>
      </c>
      <c r="AF72" s="323">
        <v>0</v>
      </c>
      <c r="AG72" s="86">
        <v>0</v>
      </c>
      <c r="AH72" s="84">
        <v>0</v>
      </c>
      <c r="AI72" s="84">
        <v>0</v>
      </c>
      <c r="AJ72" s="84">
        <v>0</v>
      </c>
      <c r="AK72" s="84">
        <v>0</v>
      </c>
      <c r="AL72" s="84">
        <v>0</v>
      </c>
      <c r="AM72" s="84">
        <v>0</v>
      </c>
      <c r="AN72" s="84">
        <v>0</v>
      </c>
      <c r="AO72" s="84">
        <v>0</v>
      </c>
      <c r="AP72" s="84">
        <v>0</v>
      </c>
      <c r="AQ72" s="84">
        <v>0</v>
      </c>
      <c r="AR72" s="84">
        <v>0</v>
      </c>
      <c r="AS72" s="84">
        <v>0</v>
      </c>
      <c r="AT72" s="84">
        <v>0</v>
      </c>
      <c r="AU72" s="63">
        <v>0</v>
      </c>
    </row>
    <row r="73" spans="1:47" ht="18.75" customHeight="1" x14ac:dyDescent="0.2">
      <c r="A73" s="977" t="s">
        <v>629</v>
      </c>
      <c r="B73" s="978"/>
      <c r="C73" s="312" t="s">
        <v>154</v>
      </c>
      <c r="D73" s="326">
        <v>174</v>
      </c>
      <c r="E73" s="326">
        <v>833</v>
      </c>
      <c r="F73" s="326">
        <v>449</v>
      </c>
      <c r="G73" s="325">
        <v>448</v>
      </c>
      <c r="H73" s="325">
        <v>897</v>
      </c>
      <c r="I73" s="325">
        <v>1163</v>
      </c>
      <c r="J73" s="325">
        <v>1020</v>
      </c>
      <c r="K73" s="325">
        <v>2183</v>
      </c>
      <c r="L73" s="325">
        <v>1339</v>
      </c>
      <c r="M73" s="325">
        <v>1234</v>
      </c>
      <c r="N73" s="325">
        <v>2573</v>
      </c>
      <c r="O73" s="325">
        <v>3236</v>
      </c>
      <c r="P73" s="325">
        <v>2883</v>
      </c>
      <c r="Q73" s="325">
        <v>6119</v>
      </c>
      <c r="R73" s="325">
        <v>3116</v>
      </c>
      <c r="S73" s="325">
        <v>3145</v>
      </c>
      <c r="T73" s="325">
        <v>6261</v>
      </c>
      <c r="U73" s="326">
        <v>3159</v>
      </c>
      <c r="V73" s="326">
        <v>3018</v>
      </c>
      <c r="W73" s="325">
        <v>6177</v>
      </c>
      <c r="X73" s="325">
        <v>12462</v>
      </c>
      <c r="Y73" s="326">
        <v>11748</v>
      </c>
      <c r="Z73" s="326">
        <v>24210</v>
      </c>
      <c r="AA73" s="325">
        <v>2736</v>
      </c>
      <c r="AB73" s="325">
        <v>2619</v>
      </c>
      <c r="AC73" s="325">
        <v>5355</v>
      </c>
      <c r="AD73" s="325">
        <v>166</v>
      </c>
      <c r="AE73" s="325">
        <v>106</v>
      </c>
      <c r="AF73" s="327">
        <v>29</v>
      </c>
      <c r="AG73" s="324">
        <v>226</v>
      </c>
      <c r="AH73" s="325">
        <v>96</v>
      </c>
      <c r="AI73" s="325">
        <v>3079</v>
      </c>
      <c r="AJ73" s="325">
        <v>5</v>
      </c>
      <c r="AK73" s="325">
        <v>56</v>
      </c>
      <c r="AL73" s="325">
        <v>81</v>
      </c>
      <c r="AM73" s="325">
        <v>172</v>
      </c>
      <c r="AN73" s="325">
        <v>3672</v>
      </c>
      <c r="AO73" s="325">
        <v>3844</v>
      </c>
      <c r="AP73" s="325">
        <v>5</v>
      </c>
      <c r="AQ73" s="325">
        <v>10</v>
      </c>
      <c r="AR73" s="325">
        <v>193</v>
      </c>
      <c r="AS73" s="325">
        <v>199</v>
      </c>
      <c r="AT73" s="325">
        <v>756</v>
      </c>
      <c r="AU73" s="326">
        <v>955</v>
      </c>
    </row>
  </sheetData>
  <mergeCells count="51">
    <mergeCell ref="A1:AT1"/>
    <mergeCell ref="A2:B2"/>
    <mergeCell ref="C3:C9"/>
    <mergeCell ref="D3:D9"/>
    <mergeCell ref="E3:E9"/>
    <mergeCell ref="H3:X3"/>
    <mergeCell ref="AD3:AR3"/>
    <mergeCell ref="AS3:AU3"/>
    <mergeCell ref="AA4:AC4"/>
    <mergeCell ref="AA5:AC5"/>
    <mergeCell ref="AS5:AS8"/>
    <mergeCell ref="AT5:AT8"/>
    <mergeCell ref="AU5:AU8"/>
    <mergeCell ref="AQ5:AQ8"/>
    <mergeCell ref="AR5:AR8"/>
    <mergeCell ref="A12:B12"/>
    <mergeCell ref="AJ5:AJ8"/>
    <mergeCell ref="AK5:AK8"/>
    <mergeCell ref="AL5:AL8"/>
    <mergeCell ref="AP5:AP8"/>
    <mergeCell ref="AD5:AD8"/>
    <mergeCell ref="AE5:AE8"/>
    <mergeCell ref="AF5:AF8"/>
    <mergeCell ref="AG5:AG8"/>
    <mergeCell ref="AH5:AH8"/>
    <mergeCell ref="AI5:AI8"/>
    <mergeCell ref="A6:B6"/>
    <mergeCell ref="A11:B11"/>
    <mergeCell ref="B53:B54"/>
    <mergeCell ref="A13:B13"/>
    <mergeCell ref="A14:B14"/>
    <mergeCell ref="B17:B18"/>
    <mergeCell ref="A19:A55"/>
    <mergeCell ref="B20:B21"/>
    <mergeCell ref="B23:B24"/>
    <mergeCell ref="B26:B27"/>
    <mergeCell ref="B29:B30"/>
    <mergeCell ref="B32:B33"/>
    <mergeCell ref="B35:B36"/>
    <mergeCell ref="B38:B39"/>
    <mergeCell ref="B41:B42"/>
    <mergeCell ref="B44:B45"/>
    <mergeCell ref="B47:B48"/>
    <mergeCell ref="B50:B51"/>
    <mergeCell ref="A69:B69"/>
    <mergeCell ref="A73:B73"/>
    <mergeCell ref="A65:B65"/>
    <mergeCell ref="B56:B57"/>
    <mergeCell ref="A64:B64"/>
    <mergeCell ref="A68:B68"/>
    <mergeCell ref="A72:B72"/>
  </mergeCells>
  <phoneticPr fontId="4"/>
  <dataValidations count="1">
    <dataValidation imeMode="off" allowBlank="1" showInputMessage="1" showErrorMessage="1" sqref="D61:AJ66 D67:AU73 D10:AU60"/>
  </dataValidations>
  <printOptions horizontalCentered="1"/>
  <pageMargins left="0.39370078740157483" right="0.39370078740157483" top="0.59055118110236227" bottom="0.39370078740157483" header="0" footer="0.39370078740157483"/>
  <headerFooter scaleWithDoc="0">
    <oddFooter>&amp;C&amp;"ＭＳ ゴシック,標準"&amp;8－ &amp;P －</oddFooter>
  </headerFooter>
  <colBreaks count="1" manualBreakCount="1">
    <brk id="21" max="7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39"/>
  <sheetViews>
    <sheetView view="pageBreakPreview" zoomScaleNormal="70" zoomScaleSheetLayoutView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AT1"/>
    </sheetView>
  </sheetViews>
  <sheetFormatPr defaultRowHeight="13.5" x14ac:dyDescent="0.2"/>
  <cols>
    <col min="1" max="1" width="4.09765625" style="101" customWidth="1"/>
    <col min="2" max="2" width="7.296875" style="101" customWidth="1"/>
    <col min="3" max="3" width="3.69921875" style="101" customWidth="1"/>
    <col min="4" max="4" width="5.296875" style="101" customWidth="1"/>
    <col min="5" max="5" width="3.69921875" style="101" customWidth="1"/>
    <col min="6" max="6" width="5.296875" style="101" customWidth="1"/>
    <col min="7" max="25" width="5.8984375" style="101" customWidth="1"/>
    <col min="26" max="28" width="6.69921875" style="101" customWidth="1"/>
    <col min="29" max="31" width="5.296875" style="101" customWidth="1"/>
    <col min="32" max="32" width="3.69921875" style="101" customWidth="1"/>
    <col min="33" max="33" width="5.296875" style="101" customWidth="1"/>
    <col min="34" max="35" width="3.69921875" style="101" customWidth="1"/>
    <col min="36" max="36" width="6.09765625" style="101" customWidth="1"/>
    <col min="37" max="37" width="5.296875" style="101" customWidth="1"/>
    <col min="38" max="39" width="3.69921875" style="101" customWidth="1"/>
    <col min="40" max="41" width="6.09765625" style="101" customWidth="1"/>
    <col min="42" max="42" width="6.796875" style="101" customWidth="1"/>
    <col min="43" max="46" width="5.296875" style="101" customWidth="1"/>
    <col min="47" max="16384" width="8.796875" style="101"/>
  </cols>
  <sheetData>
    <row r="1" spans="1:46" ht="28.5" x14ac:dyDescent="0.2">
      <c r="A1" s="1034" t="s">
        <v>185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  <c r="N1" s="1034"/>
      <c r="O1" s="1034"/>
      <c r="P1" s="1034"/>
      <c r="Q1" s="1034"/>
      <c r="R1" s="1034"/>
      <c r="S1" s="1034"/>
      <c r="T1" s="1034"/>
      <c r="U1" s="1034"/>
      <c r="V1" s="1034"/>
      <c r="W1" s="1034"/>
      <c r="X1" s="1034"/>
      <c r="Y1" s="1034"/>
      <c r="Z1" s="1034"/>
      <c r="AA1" s="1034"/>
      <c r="AB1" s="1034"/>
      <c r="AC1" s="1034"/>
      <c r="AD1" s="1034"/>
      <c r="AE1" s="1034"/>
      <c r="AF1" s="1034"/>
      <c r="AG1" s="1034"/>
      <c r="AH1" s="1034"/>
      <c r="AI1" s="1034"/>
      <c r="AJ1" s="1034"/>
      <c r="AK1" s="1034"/>
      <c r="AL1" s="1034"/>
      <c r="AM1" s="1034"/>
      <c r="AN1" s="1034"/>
      <c r="AO1" s="1034"/>
      <c r="AP1" s="1034"/>
      <c r="AQ1" s="1034"/>
      <c r="AR1" s="1034"/>
      <c r="AS1" s="1034"/>
      <c r="AT1" s="1034"/>
    </row>
    <row r="2" spans="1:46" ht="18.95" customHeight="1" x14ac:dyDescent="0.2">
      <c r="A2" s="1035" t="s">
        <v>619</v>
      </c>
      <c r="B2" s="1035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3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</row>
    <row r="3" spans="1:46" ht="24" customHeight="1" x14ac:dyDescent="0.2">
      <c r="A3" s="104"/>
      <c r="B3" s="105"/>
      <c r="C3" s="1036" t="s">
        <v>186</v>
      </c>
      <c r="D3" s="1038" t="s">
        <v>187</v>
      </c>
      <c r="E3" s="1039"/>
      <c r="F3" s="1039"/>
      <c r="G3" s="1036" t="s">
        <v>188</v>
      </c>
      <c r="H3" s="106"/>
      <c r="I3" s="106"/>
      <c r="J3" s="106"/>
      <c r="K3" s="1040" t="s">
        <v>189</v>
      </c>
      <c r="L3" s="1041"/>
      <c r="M3" s="1041"/>
      <c r="N3" s="1041"/>
      <c r="O3" s="1041"/>
      <c r="P3" s="1041"/>
      <c r="Q3" s="1041"/>
      <c r="R3" s="1041"/>
      <c r="S3" s="1041"/>
      <c r="T3" s="1041"/>
      <c r="U3" s="1041"/>
      <c r="V3" s="1041"/>
      <c r="W3" s="1041"/>
      <c r="X3" s="1041"/>
      <c r="Y3" s="1041"/>
      <c r="Z3" s="106"/>
      <c r="AA3" s="106"/>
      <c r="AB3" s="106"/>
      <c r="AC3" s="1042" t="s">
        <v>190</v>
      </c>
      <c r="AD3" s="1043"/>
      <c r="AE3" s="106"/>
      <c r="AF3" s="106"/>
      <c r="AG3" s="1040" t="s">
        <v>191</v>
      </c>
      <c r="AH3" s="1040"/>
      <c r="AI3" s="1040"/>
      <c r="AJ3" s="1040"/>
      <c r="AK3" s="1040"/>
      <c r="AL3" s="1040"/>
      <c r="AM3" s="1040"/>
      <c r="AN3" s="1040"/>
      <c r="AO3" s="1040"/>
      <c r="AP3" s="106"/>
      <c r="AQ3" s="1042" t="s">
        <v>192</v>
      </c>
      <c r="AR3" s="1044"/>
      <c r="AS3" s="1044"/>
      <c r="AT3" s="1045"/>
    </row>
    <row r="4" spans="1:46" ht="24" customHeight="1" x14ac:dyDescent="0.2">
      <c r="A4" s="107"/>
      <c r="B4" s="102"/>
      <c r="C4" s="1037"/>
      <c r="D4" s="102"/>
      <c r="E4" s="107"/>
      <c r="F4" s="107"/>
      <c r="G4" s="1037"/>
      <c r="H4" s="102"/>
      <c r="I4" s="102"/>
      <c r="J4" s="102"/>
      <c r="K4" s="107"/>
      <c r="L4" s="102"/>
      <c r="M4" s="102"/>
      <c r="N4" s="107"/>
      <c r="O4" s="102"/>
      <c r="P4" s="102"/>
      <c r="Q4" s="107"/>
      <c r="R4" s="102"/>
      <c r="S4" s="102"/>
      <c r="T4" s="107"/>
      <c r="U4" s="102"/>
      <c r="V4" s="108"/>
      <c r="W4" s="107"/>
      <c r="X4" s="102"/>
      <c r="Y4" s="102"/>
      <c r="Z4" s="107"/>
      <c r="AA4" s="102"/>
      <c r="AB4" s="102"/>
      <c r="AC4" s="1046" t="s">
        <v>193</v>
      </c>
      <c r="AD4" s="1047"/>
      <c r="AE4" s="102"/>
      <c r="AF4" s="109"/>
      <c r="AG4" s="107"/>
      <c r="AH4" s="107"/>
      <c r="AI4" s="107"/>
      <c r="AJ4" s="107"/>
      <c r="AK4" s="107"/>
      <c r="AL4" s="107"/>
      <c r="AM4" s="107"/>
      <c r="AN4" s="107"/>
      <c r="AO4" s="102"/>
      <c r="AP4" s="102"/>
      <c r="AQ4" s="1048" t="s">
        <v>194</v>
      </c>
      <c r="AR4" s="1049"/>
      <c r="AS4" s="109"/>
      <c r="AT4" s="109"/>
    </row>
    <row r="5" spans="1:46" ht="24" customHeight="1" x14ac:dyDescent="0.2">
      <c r="A5" s="107"/>
      <c r="B5" s="102"/>
      <c r="C5" s="1037"/>
      <c r="D5" s="110" t="s">
        <v>195</v>
      </c>
      <c r="E5" s="316" t="s">
        <v>196</v>
      </c>
      <c r="F5" s="107"/>
      <c r="G5" s="1037"/>
      <c r="H5" s="102"/>
      <c r="I5" s="103" t="s">
        <v>197</v>
      </c>
      <c r="J5" s="102"/>
      <c r="K5" s="107"/>
      <c r="L5" s="103" t="s">
        <v>198</v>
      </c>
      <c r="M5" s="102" t="s">
        <v>199</v>
      </c>
      <c r="N5" s="107"/>
      <c r="O5" s="103" t="s">
        <v>200</v>
      </c>
      <c r="P5" s="102"/>
      <c r="Q5" s="107"/>
      <c r="R5" s="103" t="s">
        <v>201</v>
      </c>
      <c r="S5" s="102"/>
      <c r="T5" s="107"/>
      <c r="U5" s="103" t="s">
        <v>202</v>
      </c>
      <c r="V5" s="111" t="s">
        <v>199</v>
      </c>
      <c r="W5" s="107"/>
      <c r="X5" s="103" t="s">
        <v>203</v>
      </c>
      <c r="Y5" s="102"/>
      <c r="Z5" s="316"/>
      <c r="AA5" s="103" t="s">
        <v>204</v>
      </c>
      <c r="AB5" s="110"/>
      <c r="AC5" s="107"/>
      <c r="AD5" s="112"/>
      <c r="AE5" s="110" t="s">
        <v>205</v>
      </c>
      <c r="AF5" s="317" t="s">
        <v>206</v>
      </c>
      <c r="AG5" s="316" t="s">
        <v>109</v>
      </c>
      <c r="AH5" s="316" t="s">
        <v>110</v>
      </c>
      <c r="AI5" s="316" t="s">
        <v>111</v>
      </c>
      <c r="AJ5" s="316" t="s">
        <v>109</v>
      </c>
      <c r="AK5" s="316" t="s">
        <v>112</v>
      </c>
      <c r="AL5" s="316" t="s">
        <v>113</v>
      </c>
      <c r="AM5" s="316" t="s">
        <v>114</v>
      </c>
      <c r="AN5" s="316"/>
      <c r="AO5" s="103" t="s">
        <v>204</v>
      </c>
      <c r="AP5" s="102"/>
      <c r="AQ5" s="1050"/>
      <c r="AR5" s="1051"/>
      <c r="AS5" s="1054" t="s">
        <v>172</v>
      </c>
      <c r="AT5" s="1054" t="s">
        <v>117</v>
      </c>
    </row>
    <row r="6" spans="1:46" ht="24" customHeight="1" x14ac:dyDescent="0.2">
      <c r="A6" s="113" t="s">
        <v>207</v>
      </c>
      <c r="B6" s="114"/>
      <c r="C6" s="1037"/>
      <c r="D6" s="102"/>
      <c r="E6" s="107"/>
      <c r="F6" s="1055" t="s">
        <v>1</v>
      </c>
      <c r="G6" s="1037"/>
      <c r="H6" s="115"/>
      <c r="I6" s="115"/>
      <c r="J6" s="115"/>
      <c r="K6" s="116"/>
      <c r="L6" s="115"/>
      <c r="M6" s="115"/>
      <c r="N6" s="116"/>
      <c r="O6" s="115"/>
      <c r="P6" s="115"/>
      <c r="Q6" s="116"/>
      <c r="R6" s="115"/>
      <c r="S6" s="115"/>
      <c r="T6" s="116"/>
      <c r="U6" s="115"/>
      <c r="V6" s="117"/>
      <c r="W6" s="116"/>
      <c r="X6" s="115"/>
      <c r="Y6" s="115"/>
      <c r="Z6" s="116"/>
      <c r="AA6" s="115"/>
      <c r="AB6" s="115"/>
      <c r="AC6" s="316" t="s">
        <v>208</v>
      </c>
      <c r="AD6" s="317" t="s">
        <v>209</v>
      </c>
      <c r="AE6" s="102"/>
      <c r="AF6" s="1057" t="s">
        <v>205</v>
      </c>
      <c r="AG6" s="107"/>
      <c r="AH6" s="316" t="s">
        <v>210</v>
      </c>
      <c r="AI6" s="316" t="s">
        <v>211</v>
      </c>
      <c r="AJ6" s="107"/>
      <c r="AK6" s="316" t="s">
        <v>120</v>
      </c>
      <c r="AL6" s="316" t="s">
        <v>121</v>
      </c>
      <c r="AM6" s="107"/>
      <c r="AN6" s="116"/>
      <c r="AO6" s="115"/>
      <c r="AP6" s="115"/>
      <c r="AQ6" s="1052"/>
      <c r="AR6" s="1053"/>
      <c r="AS6" s="1037"/>
      <c r="AT6" s="1037"/>
    </row>
    <row r="7" spans="1:46" ht="24" customHeight="1" x14ac:dyDescent="0.2">
      <c r="A7" s="107"/>
      <c r="B7" s="102"/>
      <c r="C7" s="1037"/>
      <c r="D7" s="102"/>
      <c r="E7" s="107"/>
      <c r="F7" s="1056"/>
      <c r="G7" s="1037"/>
      <c r="H7" s="102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9"/>
      <c r="V7" s="758"/>
      <c r="W7" s="758"/>
      <c r="X7" s="107"/>
      <c r="Y7" s="107"/>
      <c r="Z7" s="107"/>
      <c r="AA7" s="107"/>
      <c r="AB7" s="107"/>
      <c r="AC7" s="316" t="s">
        <v>212</v>
      </c>
      <c r="AD7" s="317" t="s">
        <v>213</v>
      </c>
      <c r="AE7" s="102"/>
      <c r="AF7" s="1057"/>
      <c r="AG7" s="107"/>
      <c r="AH7" s="316" t="s">
        <v>109</v>
      </c>
      <c r="AI7" s="316" t="s">
        <v>109</v>
      </c>
      <c r="AJ7" s="107"/>
      <c r="AK7" s="316" t="s">
        <v>109</v>
      </c>
      <c r="AL7" s="316" t="s">
        <v>214</v>
      </c>
      <c r="AM7" s="107"/>
      <c r="AN7" s="107"/>
      <c r="AO7" s="107"/>
      <c r="AP7" s="107"/>
      <c r="AQ7" s="1036" t="s">
        <v>215</v>
      </c>
      <c r="AR7" s="1020" t="s">
        <v>216</v>
      </c>
      <c r="AS7" s="1037"/>
      <c r="AT7" s="1037"/>
    </row>
    <row r="8" spans="1:46" ht="24" customHeight="1" x14ac:dyDescent="0.2">
      <c r="A8" s="107"/>
      <c r="B8" s="102"/>
      <c r="C8" s="1037"/>
      <c r="D8" s="110" t="s">
        <v>205</v>
      </c>
      <c r="E8" s="316" t="s">
        <v>205</v>
      </c>
      <c r="F8" s="107"/>
      <c r="G8" s="1037"/>
      <c r="H8" s="110" t="s">
        <v>124</v>
      </c>
      <c r="I8" s="316" t="s">
        <v>217</v>
      </c>
      <c r="J8" s="316" t="s">
        <v>1</v>
      </c>
      <c r="K8" s="316" t="s">
        <v>124</v>
      </c>
      <c r="L8" s="316" t="s">
        <v>125</v>
      </c>
      <c r="M8" s="316" t="s">
        <v>1</v>
      </c>
      <c r="N8" s="316" t="s">
        <v>124</v>
      </c>
      <c r="O8" s="316" t="s">
        <v>125</v>
      </c>
      <c r="P8" s="316" t="s">
        <v>1</v>
      </c>
      <c r="Q8" s="316" t="s">
        <v>124</v>
      </c>
      <c r="R8" s="316" t="s">
        <v>125</v>
      </c>
      <c r="S8" s="316" t="s">
        <v>1</v>
      </c>
      <c r="T8" s="316" t="s">
        <v>124</v>
      </c>
      <c r="U8" s="317" t="s">
        <v>125</v>
      </c>
      <c r="V8" s="755" t="s">
        <v>1</v>
      </c>
      <c r="W8" s="752" t="s">
        <v>124</v>
      </c>
      <c r="X8" s="316" t="s">
        <v>125</v>
      </c>
      <c r="Y8" s="316" t="s">
        <v>1</v>
      </c>
      <c r="Z8" s="316" t="s">
        <v>124</v>
      </c>
      <c r="AA8" s="316" t="s">
        <v>125</v>
      </c>
      <c r="AB8" s="316" t="s">
        <v>1</v>
      </c>
      <c r="AC8" s="316" t="s">
        <v>218</v>
      </c>
      <c r="AD8" s="317" t="s">
        <v>218</v>
      </c>
      <c r="AE8" s="110" t="s">
        <v>126</v>
      </c>
      <c r="AF8" s="317" t="s">
        <v>126</v>
      </c>
      <c r="AG8" s="316" t="s">
        <v>127</v>
      </c>
      <c r="AH8" s="316" t="s">
        <v>128</v>
      </c>
      <c r="AI8" s="316" t="s">
        <v>128</v>
      </c>
      <c r="AJ8" s="316" t="s">
        <v>128</v>
      </c>
      <c r="AK8" s="316" t="s">
        <v>128</v>
      </c>
      <c r="AL8" s="316" t="s">
        <v>219</v>
      </c>
      <c r="AM8" s="316" t="s">
        <v>129</v>
      </c>
      <c r="AN8" s="316" t="s">
        <v>124</v>
      </c>
      <c r="AO8" s="316" t="s">
        <v>125</v>
      </c>
      <c r="AP8" s="316" t="s">
        <v>1</v>
      </c>
      <c r="AQ8" s="1037"/>
      <c r="AR8" s="1021"/>
      <c r="AS8" s="1037"/>
      <c r="AT8" s="1037"/>
    </row>
    <row r="9" spans="1:46" ht="24" customHeight="1" x14ac:dyDescent="0.2">
      <c r="A9" s="107"/>
      <c r="B9" s="102"/>
      <c r="C9" s="1037"/>
      <c r="D9" s="102"/>
      <c r="E9" s="107"/>
      <c r="F9" s="107"/>
      <c r="G9" s="1037"/>
      <c r="H9" s="102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12"/>
      <c r="V9" s="118"/>
      <c r="W9" s="112"/>
      <c r="X9" s="107"/>
      <c r="Y9" s="107"/>
      <c r="Z9" s="107"/>
      <c r="AA9" s="107"/>
      <c r="AB9" s="107"/>
      <c r="AC9" s="107"/>
      <c r="AD9" s="112"/>
      <c r="AE9" s="102"/>
      <c r="AF9" s="118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37"/>
      <c r="AR9" s="1022"/>
      <c r="AS9" s="119"/>
      <c r="AT9" s="118"/>
    </row>
    <row r="10" spans="1:46" ht="26.1" customHeight="1" x14ac:dyDescent="0.2">
      <c r="A10" s="104"/>
      <c r="B10" s="105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759"/>
      <c r="W10" s="759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1"/>
      <c r="AS10" s="122"/>
      <c r="AT10" s="120"/>
    </row>
    <row r="11" spans="1:46" ht="26.1" customHeight="1" x14ac:dyDescent="0.2">
      <c r="A11" s="1030" t="s">
        <v>220</v>
      </c>
      <c r="B11" s="1031"/>
      <c r="C11" s="328">
        <v>179</v>
      </c>
      <c r="D11" s="713">
        <f>SUM(D12:D14)</f>
        <v>1021</v>
      </c>
      <c r="E11" s="713">
        <f>SUM(E12:E14)</f>
        <v>6</v>
      </c>
      <c r="F11" s="713">
        <f>SUM(F12:F14)</f>
        <v>1027</v>
      </c>
      <c r="G11" s="713">
        <f t="shared" ref="G11:AT11" si="0">SUM(G12:G14)</f>
        <v>11953</v>
      </c>
      <c r="H11" s="713">
        <f t="shared" si="0"/>
        <v>19512</v>
      </c>
      <c r="I11" s="713">
        <f t="shared" si="0"/>
        <v>18748</v>
      </c>
      <c r="J11" s="713">
        <f t="shared" si="0"/>
        <v>38260</v>
      </c>
      <c r="K11" s="713">
        <f t="shared" si="0"/>
        <v>19851</v>
      </c>
      <c r="L11" s="713">
        <f t="shared" si="0"/>
        <v>19392</v>
      </c>
      <c r="M11" s="713">
        <f t="shared" si="0"/>
        <v>39243</v>
      </c>
      <c r="N11" s="713">
        <f t="shared" si="0"/>
        <v>20443</v>
      </c>
      <c r="O11" s="713">
        <f t="shared" si="0"/>
        <v>19573</v>
      </c>
      <c r="P11" s="713">
        <f t="shared" si="0"/>
        <v>40016</v>
      </c>
      <c r="Q11" s="713">
        <f t="shared" si="0"/>
        <v>20615</v>
      </c>
      <c r="R11" s="713">
        <f t="shared" si="0"/>
        <v>19470</v>
      </c>
      <c r="S11" s="713">
        <f t="shared" si="0"/>
        <v>40085</v>
      </c>
      <c r="T11" s="713">
        <f t="shared" si="0"/>
        <v>20864</v>
      </c>
      <c r="U11" s="713">
        <f t="shared" si="0"/>
        <v>20108</v>
      </c>
      <c r="V11" s="378">
        <f t="shared" si="0"/>
        <v>40972</v>
      </c>
      <c r="W11" s="378">
        <f t="shared" si="0"/>
        <v>20908</v>
      </c>
      <c r="X11" s="713">
        <f t="shared" si="0"/>
        <v>20308</v>
      </c>
      <c r="Y11" s="713">
        <f t="shared" si="0"/>
        <v>41216</v>
      </c>
      <c r="Z11" s="713">
        <f t="shared" si="0"/>
        <v>122193</v>
      </c>
      <c r="AA11" s="713">
        <f t="shared" si="0"/>
        <v>117599</v>
      </c>
      <c r="AB11" s="713">
        <f t="shared" si="0"/>
        <v>239792</v>
      </c>
      <c r="AC11" s="713">
        <f t="shared" si="0"/>
        <v>2910</v>
      </c>
      <c r="AD11" s="713">
        <f t="shared" si="0"/>
        <v>10564</v>
      </c>
      <c r="AE11" s="713">
        <f t="shared" si="0"/>
        <v>997</v>
      </c>
      <c r="AF11" s="713">
        <f t="shared" si="0"/>
        <v>4</v>
      </c>
      <c r="AG11" s="713">
        <f t="shared" si="0"/>
        <v>1005</v>
      </c>
      <c r="AH11" s="713">
        <f t="shared" si="0"/>
        <v>228</v>
      </c>
      <c r="AI11" s="713">
        <f t="shared" si="0"/>
        <v>0</v>
      </c>
      <c r="AJ11" s="713">
        <f t="shared" si="0"/>
        <v>15490</v>
      </c>
      <c r="AK11" s="713">
        <f t="shared" si="0"/>
        <v>1049</v>
      </c>
      <c r="AL11" s="713">
        <f t="shared" si="0"/>
        <v>339</v>
      </c>
      <c r="AM11" s="713">
        <f t="shared" si="0"/>
        <v>33</v>
      </c>
      <c r="AN11" s="713">
        <f t="shared" si="0"/>
        <v>8910</v>
      </c>
      <c r="AO11" s="713">
        <f t="shared" si="0"/>
        <v>10235</v>
      </c>
      <c r="AP11" s="713">
        <f t="shared" si="0"/>
        <v>19145</v>
      </c>
      <c r="AQ11" s="713">
        <f t="shared" si="0"/>
        <v>1037</v>
      </c>
      <c r="AR11" s="713">
        <f t="shared" si="0"/>
        <v>34</v>
      </c>
      <c r="AS11" s="713">
        <f t="shared" si="0"/>
        <v>2579</v>
      </c>
      <c r="AT11" s="378">
        <f t="shared" si="0"/>
        <v>3650</v>
      </c>
    </row>
    <row r="12" spans="1:46" ht="26.1" customHeight="1" x14ac:dyDescent="0.2">
      <c r="A12" s="1030" t="s">
        <v>131</v>
      </c>
      <c r="B12" s="1031"/>
      <c r="C12" s="328">
        <v>0</v>
      </c>
      <c r="D12" s="378">
        <f>SUM(D16:D29)</f>
        <v>1014</v>
      </c>
      <c r="E12" s="378">
        <f>SUM(E16:E29)</f>
        <v>6</v>
      </c>
      <c r="F12" s="378">
        <f>+D12+E12</f>
        <v>1020</v>
      </c>
      <c r="G12" s="378">
        <f>SUM(G16:G29)</f>
        <v>11890</v>
      </c>
      <c r="H12" s="378">
        <f>SUM(H16:H29)</f>
        <v>19381</v>
      </c>
      <c r="I12" s="378">
        <f>SUM(I16:I29)</f>
        <v>18600</v>
      </c>
      <c r="J12" s="712">
        <f>+SUM(J16:J29)</f>
        <v>37981</v>
      </c>
      <c r="K12" s="378">
        <f>SUM(K16:K29)</f>
        <v>19707</v>
      </c>
      <c r="L12" s="378">
        <f>SUM(L16:L29)</f>
        <v>19247</v>
      </c>
      <c r="M12" s="712">
        <f>+SUM(M16:M29)</f>
        <v>38954</v>
      </c>
      <c r="N12" s="378">
        <f>SUM(N16:N29)</f>
        <v>20293</v>
      </c>
      <c r="O12" s="378">
        <f>SUM(O16:O29)</f>
        <v>19421</v>
      </c>
      <c r="P12" s="712">
        <f>+SUM(P16:P29)</f>
        <v>39714</v>
      </c>
      <c r="Q12" s="378">
        <f>SUM(Q16:Q29)</f>
        <v>20486</v>
      </c>
      <c r="R12" s="378">
        <f>SUM(R16:R29)</f>
        <v>19312</v>
      </c>
      <c r="S12" s="712">
        <f>+SUM(S16:S29)</f>
        <v>39798</v>
      </c>
      <c r="T12" s="378">
        <f>SUM(T16:T29)</f>
        <v>20722</v>
      </c>
      <c r="U12" s="378">
        <f>SUM(U16:U29)</f>
        <v>19959</v>
      </c>
      <c r="V12" s="769">
        <f>+SUM(V16:V29)</f>
        <v>40681</v>
      </c>
      <c r="W12" s="378">
        <f>SUM(W16:W29)</f>
        <v>20754</v>
      </c>
      <c r="X12" s="378">
        <f>SUM(X16:X29)</f>
        <v>20159</v>
      </c>
      <c r="Y12" s="712">
        <f>+SUM(Y16:Y29)</f>
        <v>40913</v>
      </c>
      <c r="Z12" s="378">
        <f t="shared" ref="Z12:AA14" si="1">H12+K12+N12+Q12+T12+W12</f>
        <v>121343</v>
      </c>
      <c r="AA12" s="378">
        <f t="shared" si="1"/>
        <v>116698</v>
      </c>
      <c r="AB12" s="712">
        <f>Z12+AA12</f>
        <v>238041</v>
      </c>
      <c r="AC12" s="378">
        <f>SUM(AC16:AC29)</f>
        <v>2907</v>
      </c>
      <c r="AD12" s="378">
        <f>SUM(AD16:AD29)</f>
        <v>10550</v>
      </c>
      <c r="AE12" s="378">
        <f t="shared" ref="AE12:AT12" si="2">SUM(AE16:AE29)</f>
        <v>995</v>
      </c>
      <c r="AF12" s="378">
        <f t="shared" si="2"/>
        <v>0</v>
      </c>
      <c r="AG12" s="378">
        <f t="shared" si="2"/>
        <v>1004</v>
      </c>
      <c r="AH12" s="378">
        <f t="shared" si="2"/>
        <v>224</v>
      </c>
      <c r="AI12" s="378">
        <f t="shared" si="2"/>
        <v>0</v>
      </c>
      <c r="AJ12" s="378">
        <f t="shared" si="2"/>
        <v>15416</v>
      </c>
      <c r="AK12" s="378">
        <f t="shared" si="2"/>
        <v>1044</v>
      </c>
      <c r="AL12" s="378">
        <f t="shared" si="2"/>
        <v>335</v>
      </c>
      <c r="AM12" s="378">
        <f t="shared" si="2"/>
        <v>33</v>
      </c>
      <c r="AN12" s="378">
        <f t="shared" si="2"/>
        <v>8854</v>
      </c>
      <c r="AO12" s="378">
        <f t="shared" si="2"/>
        <v>10197</v>
      </c>
      <c r="AP12" s="378">
        <f t="shared" si="2"/>
        <v>19051</v>
      </c>
      <c r="AQ12" s="378">
        <f t="shared" si="2"/>
        <v>1037</v>
      </c>
      <c r="AR12" s="378">
        <f t="shared" si="2"/>
        <v>34</v>
      </c>
      <c r="AS12" s="378">
        <f t="shared" si="2"/>
        <v>2574</v>
      </c>
      <c r="AT12" s="378">
        <f t="shared" si="2"/>
        <v>3645</v>
      </c>
    </row>
    <row r="13" spans="1:46" ht="26.1" customHeight="1" x14ac:dyDescent="0.2">
      <c r="A13" s="1030" t="s">
        <v>132</v>
      </c>
      <c r="B13" s="1031"/>
      <c r="C13" s="328">
        <v>0</v>
      </c>
      <c r="D13" s="714">
        <v>4</v>
      </c>
      <c r="E13" s="714">
        <v>0</v>
      </c>
      <c r="F13" s="328">
        <v>4</v>
      </c>
      <c r="G13" s="714">
        <v>51</v>
      </c>
      <c r="H13" s="714">
        <v>121</v>
      </c>
      <c r="I13" s="714">
        <f t="shared" ref="I13:I14" si="3">+J13-H13</f>
        <v>136</v>
      </c>
      <c r="J13" s="712">
        <v>257</v>
      </c>
      <c r="K13" s="714">
        <v>130</v>
      </c>
      <c r="L13" s="714">
        <f t="shared" ref="L13:L14" si="4">+M13-K13</f>
        <v>136</v>
      </c>
      <c r="M13" s="712">
        <v>266</v>
      </c>
      <c r="N13" s="714">
        <v>135</v>
      </c>
      <c r="O13" s="714">
        <f t="shared" ref="O13:O14" si="5">+P13-N13</f>
        <v>142</v>
      </c>
      <c r="P13" s="712">
        <v>277</v>
      </c>
      <c r="Q13" s="714">
        <v>118</v>
      </c>
      <c r="R13" s="714">
        <f t="shared" ref="R13:R14" si="6">+S13-Q13</f>
        <v>139</v>
      </c>
      <c r="S13" s="712">
        <v>257</v>
      </c>
      <c r="T13" s="714">
        <v>132</v>
      </c>
      <c r="U13" s="714">
        <f t="shared" ref="U13:U14" si="7">+V13-T13</f>
        <v>139</v>
      </c>
      <c r="V13" s="769">
        <v>271</v>
      </c>
      <c r="W13" s="714">
        <v>141</v>
      </c>
      <c r="X13" s="714">
        <f t="shared" ref="X13:X14" si="8">+Y13-W13</f>
        <v>137</v>
      </c>
      <c r="Y13" s="712">
        <v>278</v>
      </c>
      <c r="Z13" s="378">
        <f t="shared" si="1"/>
        <v>777</v>
      </c>
      <c r="AA13" s="378">
        <f t="shared" si="1"/>
        <v>829</v>
      </c>
      <c r="AB13" s="712">
        <f>Z13+AA13</f>
        <v>1606</v>
      </c>
      <c r="AC13" s="328">
        <v>3</v>
      </c>
      <c r="AD13" s="328">
        <v>14</v>
      </c>
      <c r="AE13" s="328">
        <v>0</v>
      </c>
      <c r="AF13" s="328">
        <v>4</v>
      </c>
      <c r="AG13" s="328">
        <v>0</v>
      </c>
      <c r="AH13" s="328">
        <v>4</v>
      </c>
      <c r="AI13" s="328">
        <v>0</v>
      </c>
      <c r="AJ13" s="328">
        <v>60</v>
      </c>
      <c r="AK13" s="328">
        <v>4</v>
      </c>
      <c r="AL13" s="328">
        <v>4</v>
      </c>
      <c r="AM13" s="328">
        <v>0</v>
      </c>
      <c r="AN13" s="328">
        <v>50</v>
      </c>
      <c r="AO13" s="328">
        <v>26</v>
      </c>
      <c r="AP13" s="328">
        <v>76</v>
      </c>
      <c r="AQ13" s="714">
        <v>0</v>
      </c>
      <c r="AR13" s="715">
        <v>0</v>
      </c>
      <c r="AS13" s="716">
        <v>4</v>
      </c>
      <c r="AT13" s="328">
        <f t="shared" ref="AT13:AT14" si="9">SUM(AQ13:AS13)</f>
        <v>4</v>
      </c>
    </row>
    <row r="14" spans="1:46" ht="26.1" customHeight="1" x14ac:dyDescent="0.2">
      <c r="A14" s="1030" t="s">
        <v>133</v>
      </c>
      <c r="B14" s="1031"/>
      <c r="C14" s="328">
        <v>0</v>
      </c>
      <c r="D14" s="714">
        <v>3</v>
      </c>
      <c r="E14" s="714">
        <v>0</v>
      </c>
      <c r="F14" s="328">
        <v>3</v>
      </c>
      <c r="G14" s="714">
        <v>12</v>
      </c>
      <c r="H14" s="714">
        <v>10</v>
      </c>
      <c r="I14" s="714">
        <f t="shared" si="3"/>
        <v>12</v>
      </c>
      <c r="J14" s="712">
        <v>22</v>
      </c>
      <c r="K14" s="714">
        <v>14</v>
      </c>
      <c r="L14" s="714">
        <f t="shared" si="4"/>
        <v>9</v>
      </c>
      <c r="M14" s="712">
        <v>23</v>
      </c>
      <c r="N14" s="714">
        <v>15</v>
      </c>
      <c r="O14" s="714">
        <f t="shared" si="5"/>
        <v>10</v>
      </c>
      <c r="P14" s="712">
        <v>25</v>
      </c>
      <c r="Q14" s="714">
        <v>11</v>
      </c>
      <c r="R14" s="714">
        <f t="shared" si="6"/>
        <v>19</v>
      </c>
      <c r="S14" s="712">
        <v>30</v>
      </c>
      <c r="T14" s="714">
        <v>10</v>
      </c>
      <c r="U14" s="714">
        <f t="shared" si="7"/>
        <v>10</v>
      </c>
      <c r="V14" s="769">
        <v>20</v>
      </c>
      <c r="W14" s="714">
        <v>13</v>
      </c>
      <c r="X14" s="714">
        <f t="shared" si="8"/>
        <v>12</v>
      </c>
      <c r="Y14" s="712">
        <v>25</v>
      </c>
      <c r="Z14" s="378">
        <f t="shared" si="1"/>
        <v>73</v>
      </c>
      <c r="AA14" s="378">
        <f t="shared" si="1"/>
        <v>72</v>
      </c>
      <c r="AB14" s="712">
        <f>Z14+AA14</f>
        <v>145</v>
      </c>
      <c r="AC14" s="714">
        <v>0</v>
      </c>
      <c r="AD14" s="714">
        <v>0</v>
      </c>
      <c r="AE14" s="714">
        <v>2</v>
      </c>
      <c r="AF14" s="328">
        <v>0</v>
      </c>
      <c r="AG14" s="714">
        <v>1</v>
      </c>
      <c r="AH14" s="328">
        <v>0</v>
      </c>
      <c r="AI14" s="328">
        <v>0</v>
      </c>
      <c r="AJ14" s="714">
        <v>14</v>
      </c>
      <c r="AK14" s="714">
        <v>1</v>
      </c>
      <c r="AL14" s="714">
        <v>0</v>
      </c>
      <c r="AM14" s="714">
        <v>0</v>
      </c>
      <c r="AN14" s="714">
        <v>6</v>
      </c>
      <c r="AO14" s="714">
        <v>12</v>
      </c>
      <c r="AP14" s="328">
        <v>18</v>
      </c>
      <c r="AQ14" s="714">
        <v>0</v>
      </c>
      <c r="AR14" s="715">
        <v>0</v>
      </c>
      <c r="AS14" s="717">
        <v>1</v>
      </c>
      <c r="AT14" s="718">
        <f t="shared" si="9"/>
        <v>1</v>
      </c>
    </row>
    <row r="15" spans="1:46" ht="26.1" customHeight="1" x14ac:dyDescent="0.2">
      <c r="A15" s="113"/>
      <c r="B15" s="114"/>
      <c r="C15" s="123"/>
      <c r="D15" s="124"/>
      <c r="E15" s="124"/>
      <c r="F15" s="123"/>
      <c r="G15" s="124"/>
      <c r="H15" s="124"/>
      <c r="I15" s="124"/>
      <c r="J15" s="123"/>
      <c r="K15" s="124"/>
      <c r="L15" s="124"/>
      <c r="M15" s="123"/>
      <c r="N15" s="124"/>
      <c r="O15" s="124"/>
      <c r="P15" s="123"/>
      <c r="Q15" s="124"/>
      <c r="R15" s="124"/>
      <c r="S15" s="123"/>
      <c r="T15" s="124"/>
      <c r="U15" s="124"/>
      <c r="V15" s="644"/>
      <c r="W15" s="760"/>
      <c r="X15" s="124"/>
      <c r="Y15" s="123"/>
      <c r="Z15" s="644"/>
      <c r="AA15" s="644"/>
      <c r="AB15" s="123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3"/>
      <c r="AQ15" s="124"/>
      <c r="AR15" s="125"/>
      <c r="AS15" s="126"/>
      <c r="AT15" s="127"/>
    </row>
    <row r="16" spans="1:46" ht="51" customHeight="1" x14ac:dyDescent="0.2">
      <c r="A16" s="104"/>
      <c r="B16" s="128" t="s">
        <v>174</v>
      </c>
      <c r="C16" s="332">
        <v>24</v>
      </c>
      <c r="D16" s="333">
        <v>64</v>
      </c>
      <c r="E16" s="334">
        <v>0</v>
      </c>
      <c r="F16" s="333">
        <f>D16+E16</f>
        <v>64</v>
      </c>
      <c r="G16" s="334">
        <v>692</v>
      </c>
      <c r="H16" s="333">
        <v>896</v>
      </c>
      <c r="I16" s="334">
        <f>+J16-H16</f>
        <v>803</v>
      </c>
      <c r="J16" s="333">
        <v>1699</v>
      </c>
      <c r="K16" s="334">
        <v>916</v>
      </c>
      <c r="L16" s="333">
        <f t="shared" ref="L16:L29" si="10">+M16-K16</f>
        <v>901</v>
      </c>
      <c r="M16" s="333">
        <v>1817</v>
      </c>
      <c r="N16" s="333">
        <v>927</v>
      </c>
      <c r="O16" s="334">
        <f t="shared" ref="O16:O29" si="11">+P16-N16</f>
        <v>975</v>
      </c>
      <c r="P16" s="333">
        <v>1902</v>
      </c>
      <c r="Q16" s="334">
        <v>987</v>
      </c>
      <c r="R16" s="333">
        <f t="shared" ref="R16:R29" si="12">+S16-Q16</f>
        <v>919</v>
      </c>
      <c r="S16" s="333">
        <v>1906</v>
      </c>
      <c r="T16" s="335">
        <v>978</v>
      </c>
      <c r="U16" s="335">
        <f t="shared" ref="U16:U29" si="13">+V16-T16</f>
        <v>884</v>
      </c>
      <c r="V16" s="333">
        <v>1862</v>
      </c>
      <c r="W16" s="332">
        <v>1013</v>
      </c>
      <c r="X16" s="333">
        <f t="shared" ref="X16:X29" si="14">+Y16-W16</f>
        <v>1006</v>
      </c>
      <c r="Y16" s="333">
        <v>2019</v>
      </c>
      <c r="Z16" s="646">
        <f>H16+K16+N16+Q16+T16+W16</f>
        <v>5717</v>
      </c>
      <c r="AA16" s="646">
        <f>I16+L16+O16+R16+U16+X16</f>
        <v>5488</v>
      </c>
      <c r="AB16" s="333">
        <f>Z16+AA16</f>
        <v>11205</v>
      </c>
      <c r="AC16" s="334">
        <v>201</v>
      </c>
      <c r="AD16" s="333">
        <v>478</v>
      </c>
      <c r="AE16" s="334">
        <v>65</v>
      </c>
      <c r="AF16" s="333">
        <v>0</v>
      </c>
      <c r="AG16" s="334">
        <v>66</v>
      </c>
      <c r="AH16" s="333">
        <v>15</v>
      </c>
      <c r="AI16" s="334">
        <v>0</v>
      </c>
      <c r="AJ16" s="333">
        <v>891</v>
      </c>
      <c r="AK16" s="334">
        <v>65</v>
      </c>
      <c r="AL16" s="333">
        <v>23</v>
      </c>
      <c r="AM16" s="334">
        <v>3</v>
      </c>
      <c r="AN16" s="333">
        <v>540</v>
      </c>
      <c r="AO16" s="334">
        <v>588</v>
      </c>
      <c r="AP16" s="333">
        <v>1128</v>
      </c>
      <c r="AQ16" s="336">
        <v>66</v>
      </c>
      <c r="AR16" s="334">
        <v>0</v>
      </c>
      <c r="AS16" s="333">
        <v>158</v>
      </c>
      <c r="AT16" s="336">
        <f>SUM(AQ16:AS16)</f>
        <v>224</v>
      </c>
    </row>
    <row r="17" spans="1:46" ht="51.6" customHeight="1" x14ac:dyDescent="0.2">
      <c r="A17" s="107"/>
      <c r="B17" s="129" t="s">
        <v>221</v>
      </c>
      <c r="C17" s="337">
        <v>8</v>
      </c>
      <c r="D17" s="338">
        <v>264</v>
      </c>
      <c r="E17" s="339">
        <v>3</v>
      </c>
      <c r="F17" s="338">
        <f>D17+E17</f>
        <v>267</v>
      </c>
      <c r="G17" s="339">
        <v>4219</v>
      </c>
      <c r="H17" s="338">
        <v>9137</v>
      </c>
      <c r="I17" s="339">
        <f t="shared" ref="I17:I29" si="15">+J17-H17</f>
        <v>8737</v>
      </c>
      <c r="J17" s="338">
        <v>17874</v>
      </c>
      <c r="K17" s="339">
        <v>9141</v>
      </c>
      <c r="L17" s="338">
        <f t="shared" si="10"/>
        <v>9010</v>
      </c>
      <c r="M17" s="338">
        <v>18151</v>
      </c>
      <c r="N17" s="338">
        <v>9577</v>
      </c>
      <c r="O17" s="339">
        <f t="shared" si="11"/>
        <v>9091</v>
      </c>
      <c r="P17" s="338">
        <v>18668</v>
      </c>
      <c r="Q17" s="339">
        <v>9579</v>
      </c>
      <c r="R17" s="338">
        <f t="shared" si="12"/>
        <v>9090</v>
      </c>
      <c r="S17" s="338">
        <v>18669</v>
      </c>
      <c r="T17" s="340">
        <v>9586</v>
      </c>
      <c r="U17" s="340">
        <f t="shared" si="13"/>
        <v>9405</v>
      </c>
      <c r="V17" s="338">
        <v>18991</v>
      </c>
      <c r="W17" s="337">
        <v>9579</v>
      </c>
      <c r="X17" s="338">
        <f t="shared" si="14"/>
        <v>9404</v>
      </c>
      <c r="Y17" s="338">
        <v>18983</v>
      </c>
      <c r="Z17" s="123">
        <f>H17+K17+N17+Q17+T17+W17</f>
        <v>56599</v>
      </c>
      <c r="AA17" s="123">
        <f>I17+L17+O17+R17+U17+X17</f>
        <v>54737</v>
      </c>
      <c r="AB17" s="338">
        <f>Z17+AA17</f>
        <v>111336</v>
      </c>
      <c r="AC17" s="339">
        <v>593</v>
      </c>
      <c r="AD17" s="338">
        <v>2645</v>
      </c>
      <c r="AE17" s="339">
        <v>262</v>
      </c>
      <c r="AF17" s="338">
        <v>0</v>
      </c>
      <c r="AG17" s="339">
        <v>271</v>
      </c>
      <c r="AH17" s="338">
        <v>75</v>
      </c>
      <c r="AI17" s="339">
        <v>0</v>
      </c>
      <c r="AJ17" s="338">
        <v>5393</v>
      </c>
      <c r="AK17" s="339">
        <v>298</v>
      </c>
      <c r="AL17" s="338">
        <v>108</v>
      </c>
      <c r="AM17" s="339">
        <v>2</v>
      </c>
      <c r="AN17" s="338">
        <v>2822</v>
      </c>
      <c r="AO17" s="339">
        <v>3587</v>
      </c>
      <c r="AP17" s="338">
        <v>6409</v>
      </c>
      <c r="AQ17" s="130">
        <v>293</v>
      </c>
      <c r="AR17" s="339">
        <v>33</v>
      </c>
      <c r="AS17" s="338">
        <v>450</v>
      </c>
      <c r="AT17" s="130">
        <f t="shared" ref="AT17:AT29" si="16">SUM(AQ17:AS17)</f>
        <v>776</v>
      </c>
    </row>
    <row r="18" spans="1:46" ht="51" customHeight="1" x14ac:dyDescent="0.2">
      <c r="A18" s="1032" t="s">
        <v>222</v>
      </c>
      <c r="B18" s="129" t="s">
        <v>175</v>
      </c>
      <c r="C18" s="337">
        <v>20</v>
      </c>
      <c r="D18" s="338">
        <v>57</v>
      </c>
      <c r="E18" s="339">
        <v>1</v>
      </c>
      <c r="F18" s="338">
        <f t="shared" ref="F18:F28" si="17">D18+E18</f>
        <v>58</v>
      </c>
      <c r="G18" s="339">
        <v>511</v>
      </c>
      <c r="H18" s="338">
        <v>675</v>
      </c>
      <c r="I18" s="339">
        <f t="shared" si="15"/>
        <v>611</v>
      </c>
      <c r="J18" s="338">
        <v>1286</v>
      </c>
      <c r="K18" s="339">
        <v>678</v>
      </c>
      <c r="L18" s="338">
        <f t="shared" si="10"/>
        <v>656</v>
      </c>
      <c r="M18" s="338">
        <v>1334</v>
      </c>
      <c r="N18" s="338">
        <v>730</v>
      </c>
      <c r="O18" s="339">
        <f t="shared" si="11"/>
        <v>633</v>
      </c>
      <c r="P18" s="338">
        <v>1363</v>
      </c>
      <c r="Q18" s="339">
        <v>716</v>
      </c>
      <c r="R18" s="338">
        <f t="shared" si="12"/>
        <v>691</v>
      </c>
      <c r="S18" s="338">
        <v>1407</v>
      </c>
      <c r="T18" s="340">
        <v>738</v>
      </c>
      <c r="U18" s="340">
        <f t="shared" si="13"/>
        <v>656</v>
      </c>
      <c r="V18" s="338">
        <v>1394</v>
      </c>
      <c r="W18" s="337">
        <v>719</v>
      </c>
      <c r="X18" s="338">
        <f t="shared" si="14"/>
        <v>717</v>
      </c>
      <c r="Y18" s="338">
        <v>1436</v>
      </c>
      <c r="Z18" s="123">
        <f t="shared" ref="Z18:Z29" si="18">H18+K18+N18+Q18+T18+W18</f>
        <v>4256</v>
      </c>
      <c r="AA18" s="123">
        <f t="shared" ref="AA18:AA29" si="19">I18+L18+O18+R18+U18+X18</f>
        <v>3964</v>
      </c>
      <c r="AB18" s="338">
        <f t="shared" ref="AB18:AB29" si="20">Z18+AA18</f>
        <v>8220</v>
      </c>
      <c r="AC18" s="339">
        <v>127</v>
      </c>
      <c r="AD18" s="338">
        <v>280</v>
      </c>
      <c r="AE18" s="339">
        <v>57</v>
      </c>
      <c r="AF18" s="338">
        <v>0</v>
      </c>
      <c r="AG18" s="339">
        <v>56</v>
      </c>
      <c r="AH18" s="338">
        <v>12</v>
      </c>
      <c r="AI18" s="339">
        <v>0</v>
      </c>
      <c r="AJ18" s="338">
        <v>652</v>
      </c>
      <c r="AK18" s="339">
        <v>53</v>
      </c>
      <c r="AL18" s="338">
        <v>20</v>
      </c>
      <c r="AM18" s="339">
        <v>5</v>
      </c>
      <c r="AN18" s="338">
        <v>404</v>
      </c>
      <c r="AO18" s="339">
        <v>451</v>
      </c>
      <c r="AP18" s="338">
        <v>855</v>
      </c>
      <c r="AQ18" s="130">
        <v>54</v>
      </c>
      <c r="AR18" s="339">
        <v>0</v>
      </c>
      <c r="AS18" s="338">
        <v>176</v>
      </c>
      <c r="AT18" s="130">
        <f t="shared" si="16"/>
        <v>230</v>
      </c>
    </row>
    <row r="19" spans="1:46" ht="51.6" customHeight="1" x14ac:dyDescent="0.2">
      <c r="A19" s="1033"/>
      <c r="B19" s="129" t="s">
        <v>176</v>
      </c>
      <c r="C19" s="337">
        <v>11</v>
      </c>
      <c r="D19" s="338">
        <v>75</v>
      </c>
      <c r="E19" s="339">
        <v>0</v>
      </c>
      <c r="F19" s="338">
        <f t="shared" si="17"/>
        <v>75</v>
      </c>
      <c r="G19" s="339">
        <v>897</v>
      </c>
      <c r="H19" s="338">
        <v>1440</v>
      </c>
      <c r="I19" s="339">
        <f t="shared" si="15"/>
        <v>1422</v>
      </c>
      <c r="J19" s="338">
        <v>2862</v>
      </c>
      <c r="K19" s="339">
        <v>1483</v>
      </c>
      <c r="L19" s="338">
        <f t="shared" si="10"/>
        <v>1431</v>
      </c>
      <c r="M19" s="338">
        <v>2914</v>
      </c>
      <c r="N19" s="338">
        <v>1495</v>
      </c>
      <c r="O19" s="339">
        <f t="shared" si="11"/>
        <v>1452</v>
      </c>
      <c r="P19" s="338">
        <v>2947</v>
      </c>
      <c r="Q19" s="339">
        <v>1495</v>
      </c>
      <c r="R19" s="338">
        <f t="shared" si="12"/>
        <v>1475</v>
      </c>
      <c r="S19" s="338">
        <v>2970</v>
      </c>
      <c r="T19" s="340">
        <v>1567</v>
      </c>
      <c r="U19" s="340">
        <f t="shared" si="13"/>
        <v>1524</v>
      </c>
      <c r="V19" s="338">
        <v>3091</v>
      </c>
      <c r="W19" s="337">
        <v>1559</v>
      </c>
      <c r="X19" s="338">
        <f t="shared" si="14"/>
        <v>1506</v>
      </c>
      <c r="Y19" s="338">
        <v>3065</v>
      </c>
      <c r="Z19" s="123">
        <f t="shared" si="18"/>
        <v>9039</v>
      </c>
      <c r="AA19" s="123">
        <f t="shared" si="19"/>
        <v>8810</v>
      </c>
      <c r="AB19" s="338">
        <f t="shared" si="20"/>
        <v>17849</v>
      </c>
      <c r="AC19" s="339">
        <v>228</v>
      </c>
      <c r="AD19" s="338">
        <v>855</v>
      </c>
      <c r="AE19" s="339">
        <v>73</v>
      </c>
      <c r="AF19" s="338">
        <v>0</v>
      </c>
      <c r="AG19" s="339">
        <v>75</v>
      </c>
      <c r="AH19" s="338">
        <v>13</v>
      </c>
      <c r="AI19" s="339">
        <v>0</v>
      </c>
      <c r="AJ19" s="338">
        <v>1214</v>
      </c>
      <c r="AK19" s="339">
        <v>76</v>
      </c>
      <c r="AL19" s="338">
        <v>20</v>
      </c>
      <c r="AM19" s="339">
        <v>0</v>
      </c>
      <c r="AN19" s="338">
        <v>721</v>
      </c>
      <c r="AO19" s="339">
        <v>750</v>
      </c>
      <c r="AP19" s="338">
        <v>1471</v>
      </c>
      <c r="AQ19" s="130">
        <v>79</v>
      </c>
      <c r="AR19" s="339">
        <v>0</v>
      </c>
      <c r="AS19" s="338">
        <v>171</v>
      </c>
      <c r="AT19" s="130">
        <f t="shared" si="16"/>
        <v>250</v>
      </c>
    </row>
    <row r="20" spans="1:46" ht="51.6" customHeight="1" x14ac:dyDescent="0.2">
      <c r="A20" s="1033"/>
      <c r="B20" s="129" t="s">
        <v>177</v>
      </c>
      <c r="C20" s="337">
        <v>7</v>
      </c>
      <c r="D20" s="338">
        <v>27</v>
      </c>
      <c r="E20" s="339">
        <v>0</v>
      </c>
      <c r="F20" s="338">
        <f t="shared" si="17"/>
        <v>27</v>
      </c>
      <c r="G20" s="339">
        <v>219</v>
      </c>
      <c r="H20" s="338">
        <v>275</v>
      </c>
      <c r="I20" s="339">
        <f t="shared" si="15"/>
        <v>254</v>
      </c>
      <c r="J20" s="338">
        <v>529</v>
      </c>
      <c r="K20" s="339">
        <v>249</v>
      </c>
      <c r="L20" s="338">
        <f t="shared" si="10"/>
        <v>254</v>
      </c>
      <c r="M20" s="338">
        <v>503</v>
      </c>
      <c r="N20" s="338">
        <v>258</v>
      </c>
      <c r="O20" s="339">
        <f t="shared" si="11"/>
        <v>264</v>
      </c>
      <c r="P20" s="338">
        <v>522</v>
      </c>
      <c r="Q20" s="339">
        <v>286</v>
      </c>
      <c r="R20" s="338">
        <f t="shared" si="12"/>
        <v>219</v>
      </c>
      <c r="S20" s="338">
        <v>505</v>
      </c>
      <c r="T20" s="340">
        <v>266</v>
      </c>
      <c r="U20" s="340">
        <f t="shared" si="13"/>
        <v>249</v>
      </c>
      <c r="V20" s="338">
        <v>515</v>
      </c>
      <c r="W20" s="337">
        <v>276</v>
      </c>
      <c r="X20" s="338">
        <f t="shared" si="14"/>
        <v>263</v>
      </c>
      <c r="Y20" s="338">
        <v>539</v>
      </c>
      <c r="Z20" s="123">
        <f t="shared" si="18"/>
        <v>1610</v>
      </c>
      <c r="AA20" s="123">
        <f t="shared" si="19"/>
        <v>1503</v>
      </c>
      <c r="AB20" s="338">
        <f t="shared" si="20"/>
        <v>3113</v>
      </c>
      <c r="AC20" s="339">
        <v>58</v>
      </c>
      <c r="AD20" s="338">
        <v>145</v>
      </c>
      <c r="AE20" s="339">
        <v>27</v>
      </c>
      <c r="AF20" s="338">
        <v>0</v>
      </c>
      <c r="AG20" s="339">
        <v>27</v>
      </c>
      <c r="AH20" s="338">
        <v>2</v>
      </c>
      <c r="AI20" s="339">
        <v>0</v>
      </c>
      <c r="AJ20" s="338">
        <v>269</v>
      </c>
      <c r="AK20" s="339">
        <v>27</v>
      </c>
      <c r="AL20" s="338">
        <v>7</v>
      </c>
      <c r="AM20" s="339">
        <v>0</v>
      </c>
      <c r="AN20" s="338">
        <v>187</v>
      </c>
      <c r="AO20" s="339">
        <v>172</v>
      </c>
      <c r="AP20" s="338">
        <v>359</v>
      </c>
      <c r="AQ20" s="130">
        <v>29</v>
      </c>
      <c r="AR20" s="339">
        <v>0</v>
      </c>
      <c r="AS20" s="338">
        <v>110</v>
      </c>
      <c r="AT20" s="130">
        <f t="shared" si="16"/>
        <v>139</v>
      </c>
    </row>
    <row r="21" spans="1:46" ht="51.6" customHeight="1" x14ac:dyDescent="0.2">
      <c r="A21" s="1033"/>
      <c r="B21" s="129" t="s">
        <v>178</v>
      </c>
      <c r="C21" s="337">
        <v>11</v>
      </c>
      <c r="D21" s="338">
        <v>89</v>
      </c>
      <c r="E21" s="339">
        <v>1</v>
      </c>
      <c r="F21" s="338">
        <f t="shared" si="17"/>
        <v>90</v>
      </c>
      <c r="G21" s="339">
        <v>820</v>
      </c>
      <c r="H21" s="338">
        <v>1251</v>
      </c>
      <c r="I21" s="339">
        <f t="shared" si="15"/>
        <v>1247</v>
      </c>
      <c r="J21" s="338">
        <v>2498</v>
      </c>
      <c r="K21" s="339">
        <v>1353</v>
      </c>
      <c r="L21" s="338">
        <f t="shared" si="10"/>
        <v>1288</v>
      </c>
      <c r="M21" s="338">
        <v>2641</v>
      </c>
      <c r="N21" s="338">
        <v>1279</v>
      </c>
      <c r="O21" s="339">
        <f t="shared" si="11"/>
        <v>1322</v>
      </c>
      <c r="P21" s="338">
        <v>2601</v>
      </c>
      <c r="Q21" s="339">
        <v>1373</v>
      </c>
      <c r="R21" s="338">
        <f t="shared" si="12"/>
        <v>1324</v>
      </c>
      <c r="S21" s="338">
        <v>2697</v>
      </c>
      <c r="T21" s="340">
        <v>1501</v>
      </c>
      <c r="U21" s="340">
        <f t="shared" si="13"/>
        <v>1352</v>
      </c>
      <c r="V21" s="338">
        <v>2853</v>
      </c>
      <c r="W21" s="337">
        <v>1350</v>
      </c>
      <c r="X21" s="338">
        <f t="shared" si="14"/>
        <v>1345</v>
      </c>
      <c r="Y21" s="338">
        <v>2695</v>
      </c>
      <c r="Z21" s="123">
        <f t="shared" si="18"/>
        <v>8107</v>
      </c>
      <c r="AA21" s="123">
        <f t="shared" si="19"/>
        <v>7878</v>
      </c>
      <c r="AB21" s="338">
        <f t="shared" si="20"/>
        <v>15985</v>
      </c>
      <c r="AC21" s="339">
        <v>170</v>
      </c>
      <c r="AD21" s="338">
        <v>569</v>
      </c>
      <c r="AE21" s="339">
        <v>86</v>
      </c>
      <c r="AF21" s="338">
        <v>0</v>
      </c>
      <c r="AG21" s="339">
        <v>84</v>
      </c>
      <c r="AH21" s="338">
        <v>21</v>
      </c>
      <c r="AI21" s="339">
        <v>0</v>
      </c>
      <c r="AJ21" s="338">
        <v>1026</v>
      </c>
      <c r="AK21" s="339">
        <v>87</v>
      </c>
      <c r="AL21" s="338">
        <v>25</v>
      </c>
      <c r="AM21" s="339">
        <v>1</v>
      </c>
      <c r="AN21" s="338">
        <v>632</v>
      </c>
      <c r="AO21" s="339">
        <v>698</v>
      </c>
      <c r="AP21" s="338">
        <v>1330</v>
      </c>
      <c r="AQ21" s="130">
        <v>89</v>
      </c>
      <c r="AR21" s="339">
        <v>0</v>
      </c>
      <c r="AS21" s="338">
        <v>158</v>
      </c>
      <c r="AT21" s="130">
        <f t="shared" si="16"/>
        <v>247</v>
      </c>
    </row>
    <row r="22" spans="1:46" ht="51.6" customHeight="1" x14ac:dyDescent="0.2">
      <c r="A22" s="1033"/>
      <c r="B22" s="129" t="s">
        <v>179</v>
      </c>
      <c r="C22" s="337">
        <v>7</v>
      </c>
      <c r="D22" s="338">
        <v>20</v>
      </c>
      <c r="E22" s="339">
        <v>0</v>
      </c>
      <c r="F22" s="338">
        <f t="shared" si="17"/>
        <v>20</v>
      </c>
      <c r="G22" s="339">
        <v>139</v>
      </c>
      <c r="H22" s="338">
        <v>111</v>
      </c>
      <c r="I22" s="339">
        <f t="shared" si="15"/>
        <v>84</v>
      </c>
      <c r="J22" s="338">
        <v>195</v>
      </c>
      <c r="K22" s="339">
        <v>109</v>
      </c>
      <c r="L22" s="338">
        <f t="shared" si="10"/>
        <v>107</v>
      </c>
      <c r="M22" s="338">
        <v>216</v>
      </c>
      <c r="N22" s="338">
        <v>125</v>
      </c>
      <c r="O22" s="339">
        <f t="shared" si="11"/>
        <v>114</v>
      </c>
      <c r="P22" s="338">
        <v>239</v>
      </c>
      <c r="Q22" s="339">
        <v>112</v>
      </c>
      <c r="R22" s="338">
        <f t="shared" si="12"/>
        <v>102</v>
      </c>
      <c r="S22" s="338">
        <v>214</v>
      </c>
      <c r="T22" s="340">
        <v>108</v>
      </c>
      <c r="U22" s="340">
        <f t="shared" si="13"/>
        <v>95</v>
      </c>
      <c r="V22" s="338">
        <v>203</v>
      </c>
      <c r="W22" s="337">
        <v>118</v>
      </c>
      <c r="X22" s="338">
        <f t="shared" si="14"/>
        <v>116</v>
      </c>
      <c r="Y22" s="338">
        <v>234</v>
      </c>
      <c r="Z22" s="123">
        <f t="shared" si="18"/>
        <v>683</v>
      </c>
      <c r="AA22" s="123">
        <f t="shared" si="19"/>
        <v>618</v>
      </c>
      <c r="AB22" s="338">
        <f t="shared" si="20"/>
        <v>1301</v>
      </c>
      <c r="AC22" s="339">
        <v>50</v>
      </c>
      <c r="AD22" s="338">
        <v>80</v>
      </c>
      <c r="AE22" s="339">
        <v>20</v>
      </c>
      <c r="AF22" s="338">
        <v>0</v>
      </c>
      <c r="AG22" s="339">
        <v>20</v>
      </c>
      <c r="AH22" s="338">
        <v>2</v>
      </c>
      <c r="AI22" s="339">
        <v>0</v>
      </c>
      <c r="AJ22" s="338">
        <v>176</v>
      </c>
      <c r="AK22" s="339">
        <v>19</v>
      </c>
      <c r="AL22" s="338">
        <v>3</v>
      </c>
      <c r="AM22" s="339">
        <v>3</v>
      </c>
      <c r="AN22" s="338">
        <v>117</v>
      </c>
      <c r="AO22" s="339">
        <v>126</v>
      </c>
      <c r="AP22" s="338">
        <v>243</v>
      </c>
      <c r="AQ22" s="130">
        <v>20</v>
      </c>
      <c r="AR22" s="339">
        <v>0</v>
      </c>
      <c r="AS22" s="338">
        <v>39</v>
      </c>
      <c r="AT22" s="130">
        <f t="shared" si="16"/>
        <v>59</v>
      </c>
    </row>
    <row r="23" spans="1:46" ht="51.6" customHeight="1" x14ac:dyDescent="0.2">
      <c r="A23" s="1033"/>
      <c r="B23" s="129" t="s">
        <v>180</v>
      </c>
      <c r="C23" s="337">
        <v>23</v>
      </c>
      <c r="D23" s="338">
        <v>116</v>
      </c>
      <c r="E23" s="339">
        <v>0</v>
      </c>
      <c r="F23" s="338">
        <f t="shared" si="17"/>
        <v>116</v>
      </c>
      <c r="G23" s="339">
        <v>1334</v>
      </c>
      <c r="H23" s="338">
        <v>1803</v>
      </c>
      <c r="I23" s="339">
        <f t="shared" si="15"/>
        <v>1702</v>
      </c>
      <c r="J23" s="338">
        <v>3505</v>
      </c>
      <c r="K23" s="339">
        <v>1835</v>
      </c>
      <c r="L23" s="338">
        <f t="shared" si="10"/>
        <v>1758</v>
      </c>
      <c r="M23" s="338">
        <v>3593</v>
      </c>
      <c r="N23" s="338">
        <v>1865</v>
      </c>
      <c r="O23" s="339">
        <f t="shared" si="11"/>
        <v>1728</v>
      </c>
      <c r="P23" s="338">
        <v>3593</v>
      </c>
      <c r="Q23" s="339">
        <v>1869</v>
      </c>
      <c r="R23" s="338">
        <f t="shared" si="12"/>
        <v>1760</v>
      </c>
      <c r="S23" s="338">
        <v>3629</v>
      </c>
      <c r="T23" s="340">
        <v>1967</v>
      </c>
      <c r="U23" s="340">
        <f t="shared" si="13"/>
        <v>1748</v>
      </c>
      <c r="V23" s="338">
        <v>3715</v>
      </c>
      <c r="W23" s="337">
        <v>1919</v>
      </c>
      <c r="X23" s="338">
        <f t="shared" si="14"/>
        <v>1839</v>
      </c>
      <c r="Y23" s="338">
        <v>3758</v>
      </c>
      <c r="Z23" s="123">
        <f t="shared" si="18"/>
        <v>11258</v>
      </c>
      <c r="AA23" s="123">
        <f t="shared" si="19"/>
        <v>10535</v>
      </c>
      <c r="AB23" s="338">
        <f t="shared" si="20"/>
        <v>21793</v>
      </c>
      <c r="AC23" s="339">
        <v>455</v>
      </c>
      <c r="AD23" s="338">
        <v>1739</v>
      </c>
      <c r="AE23" s="339">
        <v>110</v>
      </c>
      <c r="AF23" s="338">
        <v>0</v>
      </c>
      <c r="AG23" s="339">
        <v>113</v>
      </c>
      <c r="AH23" s="338">
        <v>40</v>
      </c>
      <c r="AI23" s="339">
        <v>0</v>
      </c>
      <c r="AJ23" s="338">
        <v>1727</v>
      </c>
      <c r="AK23" s="339">
        <v>117</v>
      </c>
      <c r="AL23" s="338">
        <v>42</v>
      </c>
      <c r="AM23" s="339">
        <v>4</v>
      </c>
      <c r="AN23" s="338">
        <v>1028</v>
      </c>
      <c r="AO23" s="339">
        <v>1125</v>
      </c>
      <c r="AP23" s="338">
        <v>2153</v>
      </c>
      <c r="AQ23" s="130">
        <v>111</v>
      </c>
      <c r="AR23" s="339">
        <v>0</v>
      </c>
      <c r="AS23" s="338">
        <v>449</v>
      </c>
      <c r="AT23" s="130">
        <f t="shared" si="16"/>
        <v>560</v>
      </c>
    </row>
    <row r="24" spans="1:46" ht="51.6" customHeight="1" x14ac:dyDescent="0.2">
      <c r="A24" s="1033"/>
      <c r="B24" s="129" t="s">
        <v>146</v>
      </c>
      <c r="C24" s="337">
        <v>8</v>
      </c>
      <c r="D24" s="338">
        <v>17</v>
      </c>
      <c r="E24" s="339">
        <v>0</v>
      </c>
      <c r="F24" s="338">
        <f t="shared" si="17"/>
        <v>17</v>
      </c>
      <c r="G24" s="339">
        <v>148</v>
      </c>
      <c r="H24" s="338">
        <v>165</v>
      </c>
      <c r="I24" s="339">
        <f t="shared" si="15"/>
        <v>143</v>
      </c>
      <c r="J24" s="338">
        <v>308</v>
      </c>
      <c r="K24" s="339">
        <v>154</v>
      </c>
      <c r="L24" s="338">
        <f t="shared" si="10"/>
        <v>141</v>
      </c>
      <c r="M24" s="338">
        <v>295</v>
      </c>
      <c r="N24" s="338">
        <v>165</v>
      </c>
      <c r="O24" s="339">
        <f t="shared" si="11"/>
        <v>159</v>
      </c>
      <c r="P24" s="338">
        <v>324</v>
      </c>
      <c r="Q24" s="339">
        <v>158</v>
      </c>
      <c r="R24" s="338">
        <f t="shared" si="12"/>
        <v>134</v>
      </c>
      <c r="S24" s="338">
        <v>292</v>
      </c>
      <c r="T24" s="340">
        <v>157</v>
      </c>
      <c r="U24" s="340">
        <f t="shared" si="13"/>
        <v>142</v>
      </c>
      <c r="V24" s="338">
        <v>299</v>
      </c>
      <c r="W24" s="337">
        <v>175</v>
      </c>
      <c r="X24" s="338">
        <f t="shared" si="14"/>
        <v>145</v>
      </c>
      <c r="Y24" s="338">
        <v>320</v>
      </c>
      <c r="Z24" s="123">
        <f t="shared" si="18"/>
        <v>974</v>
      </c>
      <c r="AA24" s="123">
        <f t="shared" si="19"/>
        <v>864</v>
      </c>
      <c r="AB24" s="338">
        <f t="shared" si="20"/>
        <v>1838</v>
      </c>
      <c r="AC24" s="339">
        <v>49</v>
      </c>
      <c r="AD24" s="338">
        <v>111</v>
      </c>
      <c r="AE24" s="339">
        <v>17</v>
      </c>
      <c r="AF24" s="338">
        <v>0</v>
      </c>
      <c r="AG24" s="339">
        <v>16</v>
      </c>
      <c r="AH24" s="338">
        <v>3</v>
      </c>
      <c r="AI24" s="339">
        <v>0</v>
      </c>
      <c r="AJ24" s="338">
        <v>188</v>
      </c>
      <c r="AK24" s="339">
        <v>16</v>
      </c>
      <c r="AL24" s="338">
        <v>7</v>
      </c>
      <c r="AM24" s="339">
        <v>1</v>
      </c>
      <c r="AN24" s="338">
        <v>117</v>
      </c>
      <c r="AO24" s="339">
        <v>131</v>
      </c>
      <c r="AP24" s="338">
        <v>248</v>
      </c>
      <c r="AQ24" s="130">
        <v>16</v>
      </c>
      <c r="AR24" s="339">
        <v>0</v>
      </c>
      <c r="AS24" s="338">
        <v>80</v>
      </c>
      <c r="AT24" s="130">
        <f t="shared" si="16"/>
        <v>96</v>
      </c>
    </row>
    <row r="25" spans="1:46" ht="51.6" customHeight="1" x14ac:dyDescent="0.2">
      <c r="A25" s="1033"/>
      <c r="B25" s="129" t="s">
        <v>181</v>
      </c>
      <c r="C25" s="337">
        <v>10</v>
      </c>
      <c r="D25" s="338">
        <v>38</v>
      </c>
      <c r="E25" s="339">
        <v>0</v>
      </c>
      <c r="F25" s="338">
        <f t="shared" si="17"/>
        <v>38</v>
      </c>
      <c r="G25" s="339">
        <v>243</v>
      </c>
      <c r="H25" s="338">
        <v>244</v>
      </c>
      <c r="I25" s="339">
        <f t="shared" si="15"/>
        <v>213</v>
      </c>
      <c r="J25" s="338">
        <v>457</v>
      </c>
      <c r="K25" s="339">
        <v>246</v>
      </c>
      <c r="L25" s="338">
        <f t="shared" si="10"/>
        <v>203</v>
      </c>
      <c r="M25" s="338">
        <v>449</v>
      </c>
      <c r="N25" s="338">
        <v>232</v>
      </c>
      <c r="O25" s="339">
        <f t="shared" si="11"/>
        <v>223</v>
      </c>
      <c r="P25" s="338">
        <v>455</v>
      </c>
      <c r="Q25" s="339">
        <v>236</v>
      </c>
      <c r="R25" s="338">
        <f t="shared" si="12"/>
        <v>229</v>
      </c>
      <c r="S25" s="338">
        <v>465</v>
      </c>
      <c r="T25" s="340">
        <v>235</v>
      </c>
      <c r="U25" s="340">
        <f t="shared" si="13"/>
        <v>243</v>
      </c>
      <c r="V25" s="338">
        <v>478</v>
      </c>
      <c r="W25" s="337">
        <v>251</v>
      </c>
      <c r="X25" s="338">
        <f t="shared" si="14"/>
        <v>237</v>
      </c>
      <c r="Y25" s="338">
        <v>488</v>
      </c>
      <c r="Z25" s="123">
        <f t="shared" si="18"/>
        <v>1444</v>
      </c>
      <c r="AA25" s="123">
        <f t="shared" si="19"/>
        <v>1348</v>
      </c>
      <c r="AB25" s="338">
        <f t="shared" si="20"/>
        <v>2792</v>
      </c>
      <c r="AC25" s="339">
        <v>64</v>
      </c>
      <c r="AD25" s="338">
        <v>123</v>
      </c>
      <c r="AE25" s="339">
        <v>35</v>
      </c>
      <c r="AF25" s="338">
        <v>0</v>
      </c>
      <c r="AG25" s="339">
        <v>37</v>
      </c>
      <c r="AH25" s="338">
        <v>2</v>
      </c>
      <c r="AI25" s="339">
        <v>0</v>
      </c>
      <c r="AJ25" s="338">
        <v>307</v>
      </c>
      <c r="AK25" s="339">
        <v>35</v>
      </c>
      <c r="AL25" s="338">
        <v>11</v>
      </c>
      <c r="AM25" s="339">
        <v>1</v>
      </c>
      <c r="AN25" s="338">
        <v>205</v>
      </c>
      <c r="AO25" s="339">
        <v>223</v>
      </c>
      <c r="AP25" s="338">
        <v>428</v>
      </c>
      <c r="AQ25" s="130">
        <v>30</v>
      </c>
      <c r="AR25" s="339">
        <v>0</v>
      </c>
      <c r="AS25" s="338">
        <v>83</v>
      </c>
      <c r="AT25" s="130">
        <f t="shared" si="16"/>
        <v>113</v>
      </c>
    </row>
    <row r="26" spans="1:46" ht="51.6" customHeight="1" x14ac:dyDescent="0.2">
      <c r="A26" s="1033"/>
      <c r="B26" s="131" t="s">
        <v>223</v>
      </c>
      <c r="C26" s="337">
        <v>18</v>
      </c>
      <c r="D26" s="338">
        <v>78</v>
      </c>
      <c r="E26" s="339">
        <v>1</v>
      </c>
      <c r="F26" s="338">
        <f t="shared" si="17"/>
        <v>79</v>
      </c>
      <c r="G26" s="339">
        <v>792</v>
      </c>
      <c r="H26" s="338">
        <v>996</v>
      </c>
      <c r="I26" s="339">
        <f t="shared" si="15"/>
        <v>1013</v>
      </c>
      <c r="J26" s="338">
        <v>2009</v>
      </c>
      <c r="K26" s="339">
        <v>1038</v>
      </c>
      <c r="L26" s="338">
        <f t="shared" si="10"/>
        <v>1035</v>
      </c>
      <c r="M26" s="338">
        <v>2073</v>
      </c>
      <c r="N26" s="338">
        <v>1105</v>
      </c>
      <c r="O26" s="339">
        <f t="shared" si="11"/>
        <v>1039</v>
      </c>
      <c r="P26" s="338">
        <v>2144</v>
      </c>
      <c r="Q26" s="339">
        <v>1046</v>
      </c>
      <c r="R26" s="338">
        <f t="shared" si="12"/>
        <v>984</v>
      </c>
      <c r="S26" s="338">
        <v>2030</v>
      </c>
      <c r="T26" s="340">
        <v>1082</v>
      </c>
      <c r="U26" s="340">
        <f t="shared" si="13"/>
        <v>1067</v>
      </c>
      <c r="V26" s="338">
        <v>2149</v>
      </c>
      <c r="W26" s="337">
        <v>1073</v>
      </c>
      <c r="X26" s="338">
        <f t="shared" si="14"/>
        <v>980</v>
      </c>
      <c r="Y26" s="338">
        <v>2053</v>
      </c>
      <c r="Z26" s="123">
        <f t="shared" si="18"/>
        <v>6340</v>
      </c>
      <c r="AA26" s="123">
        <f t="shared" si="19"/>
        <v>6118</v>
      </c>
      <c r="AB26" s="338">
        <f t="shared" si="20"/>
        <v>12458</v>
      </c>
      <c r="AC26" s="339">
        <v>253</v>
      </c>
      <c r="AD26" s="338">
        <v>879</v>
      </c>
      <c r="AE26" s="339">
        <v>78</v>
      </c>
      <c r="AF26" s="338">
        <v>0</v>
      </c>
      <c r="AG26" s="339">
        <v>77</v>
      </c>
      <c r="AH26" s="338">
        <v>13</v>
      </c>
      <c r="AI26" s="339">
        <v>0</v>
      </c>
      <c r="AJ26" s="338">
        <v>1081</v>
      </c>
      <c r="AK26" s="339">
        <v>77</v>
      </c>
      <c r="AL26" s="338">
        <v>34</v>
      </c>
      <c r="AM26" s="339">
        <v>3</v>
      </c>
      <c r="AN26" s="338">
        <v>644</v>
      </c>
      <c r="AO26" s="339">
        <v>719</v>
      </c>
      <c r="AP26" s="338">
        <v>1363</v>
      </c>
      <c r="AQ26" s="130">
        <v>73</v>
      </c>
      <c r="AR26" s="339">
        <v>1</v>
      </c>
      <c r="AS26" s="338">
        <v>259</v>
      </c>
      <c r="AT26" s="130">
        <f t="shared" si="16"/>
        <v>333</v>
      </c>
    </row>
    <row r="27" spans="1:46" ht="51.6" customHeight="1" x14ac:dyDescent="0.2">
      <c r="A27" s="1033"/>
      <c r="B27" s="129" t="s">
        <v>182</v>
      </c>
      <c r="C27" s="337">
        <v>19</v>
      </c>
      <c r="D27" s="338">
        <v>90</v>
      </c>
      <c r="E27" s="339">
        <v>0</v>
      </c>
      <c r="F27" s="338">
        <f t="shared" si="17"/>
        <v>90</v>
      </c>
      <c r="G27" s="339">
        <v>1044</v>
      </c>
      <c r="H27" s="338">
        <v>1372</v>
      </c>
      <c r="I27" s="339">
        <f t="shared" si="15"/>
        <v>1337</v>
      </c>
      <c r="J27" s="338">
        <v>2709</v>
      </c>
      <c r="K27" s="339">
        <v>1410</v>
      </c>
      <c r="L27" s="338">
        <f t="shared" si="10"/>
        <v>1401</v>
      </c>
      <c r="M27" s="338">
        <v>2811</v>
      </c>
      <c r="N27" s="338">
        <v>1469</v>
      </c>
      <c r="O27" s="339">
        <f t="shared" si="11"/>
        <v>1313</v>
      </c>
      <c r="P27" s="338">
        <v>2782</v>
      </c>
      <c r="Q27" s="339">
        <v>1461</v>
      </c>
      <c r="R27" s="338">
        <f t="shared" si="12"/>
        <v>1328</v>
      </c>
      <c r="S27" s="338">
        <v>2789</v>
      </c>
      <c r="T27" s="340">
        <v>1412</v>
      </c>
      <c r="U27" s="340">
        <f t="shared" si="13"/>
        <v>1461</v>
      </c>
      <c r="V27" s="338">
        <v>2873</v>
      </c>
      <c r="W27" s="337">
        <v>1483</v>
      </c>
      <c r="X27" s="338">
        <f t="shared" si="14"/>
        <v>1429</v>
      </c>
      <c r="Y27" s="338">
        <v>2912</v>
      </c>
      <c r="Z27" s="123">
        <f t="shared" si="18"/>
        <v>8607</v>
      </c>
      <c r="AA27" s="123">
        <f t="shared" si="19"/>
        <v>8269</v>
      </c>
      <c r="AB27" s="338">
        <f t="shared" si="20"/>
        <v>16876</v>
      </c>
      <c r="AC27" s="339">
        <v>379</v>
      </c>
      <c r="AD27" s="338">
        <v>1601</v>
      </c>
      <c r="AE27" s="339">
        <v>90</v>
      </c>
      <c r="AF27" s="338">
        <v>0</v>
      </c>
      <c r="AG27" s="339">
        <v>86</v>
      </c>
      <c r="AH27" s="338">
        <v>9</v>
      </c>
      <c r="AI27" s="339">
        <v>0</v>
      </c>
      <c r="AJ27" s="338">
        <v>1354</v>
      </c>
      <c r="AK27" s="339">
        <v>92</v>
      </c>
      <c r="AL27" s="338">
        <v>20</v>
      </c>
      <c r="AM27" s="339">
        <v>4</v>
      </c>
      <c r="AN27" s="338">
        <v>770</v>
      </c>
      <c r="AO27" s="339">
        <v>885</v>
      </c>
      <c r="AP27" s="338">
        <v>1655</v>
      </c>
      <c r="AQ27" s="130">
        <v>93</v>
      </c>
      <c r="AR27" s="339">
        <v>0</v>
      </c>
      <c r="AS27" s="338">
        <v>181</v>
      </c>
      <c r="AT27" s="130">
        <f t="shared" si="16"/>
        <v>274</v>
      </c>
    </row>
    <row r="28" spans="1:46" ht="51.6" customHeight="1" x14ac:dyDescent="0.2">
      <c r="A28" s="107"/>
      <c r="B28" s="129" t="s">
        <v>183</v>
      </c>
      <c r="C28" s="337">
        <v>8</v>
      </c>
      <c r="D28" s="338">
        <v>55</v>
      </c>
      <c r="E28" s="339">
        <v>0</v>
      </c>
      <c r="F28" s="338">
        <f t="shared" si="17"/>
        <v>55</v>
      </c>
      <c r="G28" s="339">
        <v>577</v>
      </c>
      <c r="H28" s="338">
        <v>737</v>
      </c>
      <c r="I28" s="339">
        <f t="shared" si="15"/>
        <v>726</v>
      </c>
      <c r="J28" s="338">
        <v>1463</v>
      </c>
      <c r="K28" s="339">
        <v>773</v>
      </c>
      <c r="L28" s="338">
        <f t="shared" si="10"/>
        <v>748</v>
      </c>
      <c r="M28" s="338">
        <v>1521</v>
      </c>
      <c r="N28" s="338">
        <v>788</v>
      </c>
      <c r="O28" s="339">
        <f t="shared" si="11"/>
        <v>811</v>
      </c>
      <c r="P28" s="338">
        <v>1599</v>
      </c>
      <c r="Q28" s="339">
        <v>854</v>
      </c>
      <c r="R28" s="338">
        <f t="shared" si="12"/>
        <v>764</v>
      </c>
      <c r="S28" s="338">
        <v>1618</v>
      </c>
      <c r="T28" s="340">
        <v>799</v>
      </c>
      <c r="U28" s="340">
        <f t="shared" si="13"/>
        <v>831</v>
      </c>
      <c r="V28" s="338">
        <v>1630</v>
      </c>
      <c r="W28" s="337">
        <v>881</v>
      </c>
      <c r="X28" s="338">
        <f t="shared" si="14"/>
        <v>868</v>
      </c>
      <c r="Y28" s="338">
        <v>1749</v>
      </c>
      <c r="Z28" s="123">
        <f t="shared" si="18"/>
        <v>4832</v>
      </c>
      <c r="AA28" s="123">
        <f t="shared" si="19"/>
        <v>4748</v>
      </c>
      <c r="AB28" s="338">
        <f t="shared" si="20"/>
        <v>9580</v>
      </c>
      <c r="AC28" s="339">
        <v>185</v>
      </c>
      <c r="AD28" s="338">
        <v>692</v>
      </c>
      <c r="AE28" s="339">
        <v>54</v>
      </c>
      <c r="AF28" s="338">
        <v>0</v>
      </c>
      <c r="AG28" s="339">
        <v>51</v>
      </c>
      <c r="AH28" s="338">
        <v>11</v>
      </c>
      <c r="AI28" s="339">
        <v>0</v>
      </c>
      <c r="AJ28" s="338">
        <v>777</v>
      </c>
      <c r="AK28" s="339">
        <v>57</v>
      </c>
      <c r="AL28" s="338">
        <v>8</v>
      </c>
      <c r="AM28" s="339">
        <v>3</v>
      </c>
      <c r="AN28" s="338">
        <v>458</v>
      </c>
      <c r="AO28" s="339">
        <v>503</v>
      </c>
      <c r="AP28" s="338">
        <v>961</v>
      </c>
      <c r="AQ28" s="130">
        <v>58</v>
      </c>
      <c r="AR28" s="339">
        <v>0</v>
      </c>
      <c r="AS28" s="338">
        <v>196</v>
      </c>
      <c r="AT28" s="130">
        <f t="shared" si="16"/>
        <v>254</v>
      </c>
    </row>
    <row r="29" spans="1:46" ht="51.6" customHeight="1" x14ac:dyDescent="0.2">
      <c r="A29" s="116"/>
      <c r="B29" s="132" t="s">
        <v>184</v>
      </c>
      <c r="C29" s="341">
        <v>5</v>
      </c>
      <c r="D29" s="342">
        <v>24</v>
      </c>
      <c r="E29" s="343">
        <v>0</v>
      </c>
      <c r="F29" s="342">
        <f>D29+E29</f>
        <v>24</v>
      </c>
      <c r="G29" s="343">
        <v>255</v>
      </c>
      <c r="H29" s="342">
        <v>279</v>
      </c>
      <c r="I29" s="343">
        <f t="shared" si="15"/>
        <v>308</v>
      </c>
      <c r="J29" s="342">
        <v>587</v>
      </c>
      <c r="K29" s="343">
        <v>322</v>
      </c>
      <c r="L29" s="342">
        <f t="shared" si="10"/>
        <v>314</v>
      </c>
      <c r="M29" s="342">
        <v>636</v>
      </c>
      <c r="N29" s="342">
        <v>278</v>
      </c>
      <c r="O29" s="343">
        <f t="shared" si="11"/>
        <v>297</v>
      </c>
      <c r="P29" s="342">
        <v>575</v>
      </c>
      <c r="Q29" s="343">
        <v>314</v>
      </c>
      <c r="R29" s="342">
        <f t="shared" si="12"/>
        <v>293</v>
      </c>
      <c r="S29" s="342">
        <v>607</v>
      </c>
      <c r="T29" s="344">
        <v>326</v>
      </c>
      <c r="U29" s="344">
        <f t="shared" si="13"/>
        <v>302</v>
      </c>
      <c r="V29" s="342">
        <v>628</v>
      </c>
      <c r="W29" s="341">
        <v>358</v>
      </c>
      <c r="X29" s="342">
        <f t="shared" si="14"/>
        <v>304</v>
      </c>
      <c r="Y29" s="342">
        <v>662</v>
      </c>
      <c r="Z29" s="345">
        <f t="shared" si="18"/>
        <v>1877</v>
      </c>
      <c r="AA29" s="645">
        <f t="shared" si="19"/>
        <v>1818</v>
      </c>
      <c r="AB29" s="342">
        <f t="shared" si="20"/>
        <v>3695</v>
      </c>
      <c r="AC29" s="343">
        <v>95</v>
      </c>
      <c r="AD29" s="342">
        <v>353</v>
      </c>
      <c r="AE29" s="343">
        <v>21</v>
      </c>
      <c r="AF29" s="342">
        <v>0</v>
      </c>
      <c r="AG29" s="343">
        <v>25</v>
      </c>
      <c r="AH29" s="342">
        <v>6</v>
      </c>
      <c r="AI29" s="343">
        <v>0</v>
      </c>
      <c r="AJ29" s="342">
        <v>361</v>
      </c>
      <c r="AK29" s="343">
        <v>25</v>
      </c>
      <c r="AL29" s="342">
        <v>7</v>
      </c>
      <c r="AM29" s="343">
        <v>3</v>
      </c>
      <c r="AN29" s="342">
        <v>209</v>
      </c>
      <c r="AO29" s="343">
        <v>239</v>
      </c>
      <c r="AP29" s="342">
        <v>448</v>
      </c>
      <c r="AQ29" s="347">
        <v>26</v>
      </c>
      <c r="AR29" s="343">
        <v>0</v>
      </c>
      <c r="AS29" s="342">
        <v>64</v>
      </c>
      <c r="AT29" s="347">
        <f t="shared" si="16"/>
        <v>90</v>
      </c>
    </row>
    <row r="30" spans="1:46" ht="24" customHeight="1" x14ac:dyDescent="0.2">
      <c r="A30" s="102"/>
      <c r="B30" s="102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</row>
    <row r="31" spans="1:46" ht="24" customHeight="1" x14ac:dyDescent="0.2">
      <c r="A31" s="134"/>
      <c r="B31" s="102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</row>
    <row r="32" spans="1:46" ht="24" customHeight="1" x14ac:dyDescent="0.2">
      <c r="A32" s="135" t="s">
        <v>224</v>
      </c>
      <c r="B32" s="102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</row>
    <row r="33" spans="1:46" ht="24" customHeight="1" x14ac:dyDescent="0.2">
      <c r="A33" s="136"/>
      <c r="B33" s="136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</row>
    <row r="34" spans="1:46" ht="51.6" customHeight="1" x14ac:dyDescent="0.2">
      <c r="A34" s="1023" t="s">
        <v>632</v>
      </c>
      <c r="B34" s="1024"/>
      <c r="C34" s="348">
        <v>179</v>
      </c>
      <c r="D34" s="348">
        <v>1114</v>
      </c>
      <c r="E34" s="348">
        <v>6</v>
      </c>
      <c r="F34" s="348">
        <v>1120</v>
      </c>
      <c r="G34" s="348">
        <v>12145</v>
      </c>
      <c r="H34" s="348">
        <v>20806</v>
      </c>
      <c r="I34" s="348">
        <v>20162</v>
      </c>
      <c r="J34" s="348">
        <v>40968</v>
      </c>
      <c r="K34" s="348">
        <v>21419</v>
      </c>
      <c r="L34" s="348">
        <v>20322</v>
      </c>
      <c r="M34" s="348">
        <v>41741</v>
      </c>
      <c r="N34" s="348">
        <v>20869</v>
      </c>
      <c r="O34" s="348">
        <v>19987</v>
      </c>
      <c r="P34" s="348">
        <v>40856</v>
      </c>
      <c r="Q34" s="348">
        <v>21526</v>
      </c>
      <c r="R34" s="348">
        <v>20860</v>
      </c>
      <c r="S34" s="348">
        <v>42386</v>
      </c>
      <c r="T34" s="348">
        <v>22382</v>
      </c>
      <c r="U34" s="348">
        <v>21682</v>
      </c>
      <c r="V34" s="348">
        <v>44064</v>
      </c>
      <c r="W34" s="348">
        <v>22756</v>
      </c>
      <c r="X34" s="348">
        <v>21995</v>
      </c>
      <c r="Y34" s="348">
        <v>44751</v>
      </c>
      <c r="Z34" s="348">
        <v>129758</v>
      </c>
      <c r="AA34" s="348">
        <v>125008</v>
      </c>
      <c r="AB34" s="348">
        <v>254766</v>
      </c>
      <c r="AC34" s="348">
        <v>2382</v>
      </c>
      <c r="AD34" s="348">
        <v>7168</v>
      </c>
      <c r="AE34" s="348">
        <v>1096</v>
      </c>
      <c r="AF34" s="348">
        <v>0</v>
      </c>
      <c r="AG34" s="348">
        <v>1089</v>
      </c>
      <c r="AH34" s="348">
        <v>32</v>
      </c>
      <c r="AI34" s="348">
        <v>0</v>
      </c>
      <c r="AJ34" s="348">
        <v>15601</v>
      </c>
      <c r="AK34" s="348">
        <v>1103</v>
      </c>
      <c r="AL34" s="348">
        <v>306</v>
      </c>
      <c r="AM34" s="348">
        <v>13</v>
      </c>
      <c r="AN34" s="348">
        <v>9218</v>
      </c>
      <c r="AO34" s="348">
        <v>10022</v>
      </c>
      <c r="AP34" s="349">
        <v>19240</v>
      </c>
      <c r="AQ34" s="348">
        <v>1103</v>
      </c>
      <c r="AR34" s="348">
        <v>15</v>
      </c>
      <c r="AS34" s="348">
        <v>2576</v>
      </c>
      <c r="AT34" s="348">
        <v>3694</v>
      </c>
    </row>
    <row r="35" spans="1:46" ht="51.6" customHeight="1" x14ac:dyDescent="0.2">
      <c r="A35" s="1023" t="s">
        <v>633</v>
      </c>
      <c r="B35" s="1024"/>
      <c r="C35" s="348">
        <v>179</v>
      </c>
      <c r="D35" s="348">
        <v>1093</v>
      </c>
      <c r="E35" s="348">
        <v>6</v>
      </c>
      <c r="F35" s="348">
        <v>1099</v>
      </c>
      <c r="G35" s="348">
        <v>12065</v>
      </c>
      <c r="H35" s="348">
        <v>20787</v>
      </c>
      <c r="I35" s="348">
        <v>20041</v>
      </c>
      <c r="J35" s="348">
        <v>40828</v>
      </c>
      <c r="K35" s="348">
        <v>20786</v>
      </c>
      <c r="L35" s="348">
        <v>20144</v>
      </c>
      <c r="M35" s="348">
        <v>40930</v>
      </c>
      <c r="N35" s="348">
        <v>21381</v>
      </c>
      <c r="O35" s="348">
        <v>20316</v>
      </c>
      <c r="P35" s="348">
        <v>41697</v>
      </c>
      <c r="Q35" s="348">
        <v>20865</v>
      </c>
      <c r="R35" s="348">
        <v>19973</v>
      </c>
      <c r="S35" s="348">
        <v>40838</v>
      </c>
      <c r="T35" s="348">
        <v>21488</v>
      </c>
      <c r="U35" s="348">
        <v>20867</v>
      </c>
      <c r="V35" s="348">
        <v>42355</v>
      </c>
      <c r="W35" s="348">
        <v>22361</v>
      </c>
      <c r="X35" s="348">
        <v>21658</v>
      </c>
      <c r="Y35" s="348">
        <v>44019</v>
      </c>
      <c r="Z35" s="348">
        <v>127668</v>
      </c>
      <c r="AA35" s="348">
        <v>122999</v>
      </c>
      <c r="AB35" s="348">
        <v>250667</v>
      </c>
      <c r="AC35" s="348">
        <v>2465</v>
      </c>
      <c r="AD35" s="348">
        <v>7646</v>
      </c>
      <c r="AE35" s="348">
        <v>1077</v>
      </c>
      <c r="AF35" s="348">
        <v>0</v>
      </c>
      <c r="AG35" s="348">
        <v>1068</v>
      </c>
      <c r="AH35" s="348">
        <v>79</v>
      </c>
      <c r="AI35" s="348">
        <v>0</v>
      </c>
      <c r="AJ35" s="348">
        <v>15525</v>
      </c>
      <c r="AK35" s="348">
        <v>1087</v>
      </c>
      <c r="AL35" s="348">
        <v>311</v>
      </c>
      <c r="AM35" s="348">
        <v>18</v>
      </c>
      <c r="AN35" s="348">
        <v>9103</v>
      </c>
      <c r="AO35" s="348">
        <v>10062</v>
      </c>
      <c r="AP35" s="349">
        <v>19165</v>
      </c>
      <c r="AQ35" s="348">
        <v>1099</v>
      </c>
      <c r="AR35" s="348">
        <v>15</v>
      </c>
      <c r="AS35" s="348">
        <v>2515</v>
      </c>
      <c r="AT35" s="348">
        <v>3629</v>
      </c>
    </row>
    <row r="36" spans="1:46" ht="51" customHeight="1" x14ac:dyDescent="0.2">
      <c r="A36" s="1023" t="s">
        <v>634</v>
      </c>
      <c r="B36" s="1025"/>
      <c r="C36" s="348">
        <v>179</v>
      </c>
      <c r="D36" s="348">
        <v>1061</v>
      </c>
      <c r="E36" s="348">
        <v>6</v>
      </c>
      <c r="F36" s="348">
        <v>1067</v>
      </c>
      <c r="G36" s="348">
        <v>11921</v>
      </c>
      <c r="H36" s="348">
        <v>20480</v>
      </c>
      <c r="I36" s="348">
        <v>19325</v>
      </c>
      <c r="J36" s="348">
        <v>39805</v>
      </c>
      <c r="K36" s="348">
        <v>20759</v>
      </c>
      <c r="L36" s="348">
        <v>20033</v>
      </c>
      <c r="M36" s="348">
        <v>40792</v>
      </c>
      <c r="N36" s="348">
        <v>20821</v>
      </c>
      <c r="O36" s="348">
        <v>20140</v>
      </c>
      <c r="P36" s="348">
        <v>40961</v>
      </c>
      <c r="Q36" s="348">
        <v>21394</v>
      </c>
      <c r="R36" s="348">
        <v>20265</v>
      </c>
      <c r="S36" s="348">
        <v>41659</v>
      </c>
      <c r="T36" s="348">
        <v>20866</v>
      </c>
      <c r="U36" s="348">
        <v>19950</v>
      </c>
      <c r="V36" s="348">
        <v>40816</v>
      </c>
      <c r="W36" s="348">
        <v>21450</v>
      </c>
      <c r="X36" s="348">
        <v>20866</v>
      </c>
      <c r="Y36" s="348">
        <v>42316</v>
      </c>
      <c r="Z36" s="348">
        <v>125770</v>
      </c>
      <c r="AA36" s="348">
        <v>120579</v>
      </c>
      <c r="AB36" s="348">
        <v>246349</v>
      </c>
      <c r="AC36" s="348">
        <v>2564</v>
      </c>
      <c r="AD36" s="348">
        <v>8257</v>
      </c>
      <c r="AE36" s="348">
        <v>1046</v>
      </c>
      <c r="AF36" s="348">
        <v>0</v>
      </c>
      <c r="AG36" s="348">
        <v>1042</v>
      </c>
      <c r="AH36" s="348">
        <v>111</v>
      </c>
      <c r="AI36" s="348">
        <v>0</v>
      </c>
      <c r="AJ36" s="348">
        <v>15378</v>
      </c>
      <c r="AK36" s="348">
        <v>1071</v>
      </c>
      <c r="AL36" s="348">
        <v>309</v>
      </c>
      <c r="AM36" s="348">
        <v>18</v>
      </c>
      <c r="AN36" s="348">
        <v>8975</v>
      </c>
      <c r="AO36" s="348">
        <v>10000</v>
      </c>
      <c r="AP36" s="349">
        <v>18975</v>
      </c>
      <c r="AQ36" s="348">
        <v>1079</v>
      </c>
      <c r="AR36" s="348">
        <v>14</v>
      </c>
      <c r="AS36" s="348">
        <v>2477</v>
      </c>
      <c r="AT36" s="348">
        <v>3570</v>
      </c>
    </row>
    <row r="37" spans="1:46" ht="51" customHeight="1" x14ac:dyDescent="0.2">
      <c r="A37" s="1026" t="s">
        <v>635</v>
      </c>
      <c r="B37" s="1027"/>
      <c r="C37" s="350">
        <v>179</v>
      </c>
      <c r="D37" s="350">
        <v>1048</v>
      </c>
      <c r="E37" s="350">
        <v>6</v>
      </c>
      <c r="F37" s="350">
        <v>1054</v>
      </c>
      <c r="G37" s="350">
        <v>11965</v>
      </c>
      <c r="H37" s="350">
        <v>20318</v>
      </c>
      <c r="I37" s="350">
        <v>19442</v>
      </c>
      <c r="J37" s="350">
        <v>39760</v>
      </c>
      <c r="K37" s="350">
        <v>20491</v>
      </c>
      <c r="L37" s="350">
        <v>19335</v>
      </c>
      <c r="M37" s="350">
        <v>39826</v>
      </c>
      <c r="N37" s="350">
        <v>20775</v>
      </c>
      <c r="O37" s="350">
        <v>19990</v>
      </c>
      <c r="P37" s="350">
        <v>40765</v>
      </c>
      <c r="Q37" s="350">
        <v>20808</v>
      </c>
      <c r="R37" s="350">
        <v>20165</v>
      </c>
      <c r="S37" s="350">
        <v>40973</v>
      </c>
      <c r="T37" s="350">
        <v>21394</v>
      </c>
      <c r="U37" s="350">
        <v>20226</v>
      </c>
      <c r="V37" s="350">
        <v>41620</v>
      </c>
      <c r="W37" s="350">
        <v>20865</v>
      </c>
      <c r="X37" s="350">
        <v>19922</v>
      </c>
      <c r="Y37" s="350">
        <v>40787</v>
      </c>
      <c r="Z37" s="350">
        <v>124651</v>
      </c>
      <c r="AA37" s="350">
        <v>119080</v>
      </c>
      <c r="AB37" s="350">
        <v>243731</v>
      </c>
      <c r="AC37" s="350">
        <v>2690</v>
      </c>
      <c r="AD37" s="350">
        <v>8883</v>
      </c>
      <c r="AE37" s="350">
        <v>1035</v>
      </c>
      <c r="AF37" s="350">
        <v>0</v>
      </c>
      <c r="AG37" s="350">
        <v>1032</v>
      </c>
      <c r="AH37" s="350">
        <v>141</v>
      </c>
      <c r="AI37" s="350">
        <v>0</v>
      </c>
      <c r="AJ37" s="350">
        <v>15379</v>
      </c>
      <c r="AK37" s="350">
        <v>1059</v>
      </c>
      <c r="AL37" s="350">
        <v>319</v>
      </c>
      <c r="AM37" s="350">
        <v>15</v>
      </c>
      <c r="AN37" s="350">
        <v>8918</v>
      </c>
      <c r="AO37" s="350">
        <v>10066</v>
      </c>
      <c r="AP37" s="350">
        <v>18984</v>
      </c>
      <c r="AQ37" s="350">
        <v>1059</v>
      </c>
      <c r="AR37" s="350">
        <v>33</v>
      </c>
      <c r="AS37" s="350">
        <v>2551</v>
      </c>
      <c r="AT37" s="350">
        <v>3643</v>
      </c>
    </row>
    <row r="38" spans="1:46" ht="51.6" customHeight="1" x14ac:dyDescent="0.2">
      <c r="A38" s="1028" t="s">
        <v>636</v>
      </c>
      <c r="B38" s="1029"/>
      <c r="C38" s="351">
        <v>179</v>
      </c>
      <c r="D38" s="351">
        <v>1032</v>
      </c>
      <c r="E38" s="351">
        <v>6</v>
      </c>
      <c r="F38" s="351">
        <v>1038</v>
      </c>
      <c r="G38" s="351">
        <v>11974</v>
      </c>
      <c r="H38" s="351">
        <v>19723</v>
      </c>
      <c r="I38" s="351">
        <v>19247</v>
      </c>
      <c r="J38" s="351">
        <v>38970</v>
      </c>
      <c r="K38" s="351">
        <v>20302</v>
      </c>
      <c r="L38" s="351">
        <v>19421</v>
      </c>
      <c r="M38" s="351">
        <v>39723</v>
      </c>
      <c r="N38" s="351">
        <v>20518</v>
      </c>
      <c r="O38" s="351">
        <v>19292</v>
      </c>
      <c r="P38" s="351">
        <v>39810</v>
      </c>
      <c r="Q38" s="351">
        <v>20756</v>
      </c>
      <c r="R38" s="351">
        <v>19973</v>
      </c>
      <c r="S38" s="351">
        <v>40729</v>
      </c>
      <c r="T38" s="351">
        <v>20779</v>
      </c>
      <c r="U38" s="351">
        <v>20132</v>
      </c>
      <c r="V38" s="351">
        <v>40911</v>
      </c>
      <c r="W38" s="351">
        <v>21365</v>
      </c>
      <c r="X38" s="351">
        <v>20240</v>
      </c>
      <c r="Y38" s="351">
        <v>41605</v>
      </c>
      <c r="Z38" s="351">
        <v>123443</v>
      </c>
      <c r="AA38" s="351">
        <v>118305</v>
      </c>
      <c r="AB38" s="351">
        <v>241748</v>
      </c>
      <c r="AC38" s="351">
        <v>2820</v>
      </c>
      <c r="AD38" s="351">
        <v>9741</v>
      </c>
      <c r="AE38" s="351">
        <v>1017</v>
      </c>
      <c r="AF38" s="351">
        <v>0</v>
      </c>
      <c r="AG38" s="351">
        <v>1018</v>
      </c>
      <c r="AH38" s="351">
        <v>200</v>
      </c>
      <c r="AI38" s="351">
        <v>1</v>
      </c>
      <c r="AJ38" s="351">
        <v>15381</v>
      </c>
      <c r="AK38" s="351">
        <v>1051</v>
      </c>
      <c r="AL38" s="351">
        <v>327</v>
      </c>
      <c r="AM38" s="351">
        <v>19</v>
      </c>
      <c r="AN38" s="351">
        <v>8865</v>
      </c>
      <c r="AO38" s="351">
        <v>10149</v>
      </c>
      <c r="AP38" s="352">
        <v>19014</v>
      </c>
      <c r="AQ38" s="351">
        <v>1048</v>
      </c>
      <c r="AR38" s="351">
        <v>37</v>
      </c>
      <c r="AS38" s="351">
        <v>2593</v>
      </c>
      <c r="AT38" s="351">
        <v>3678</v>
      </c>
    </row>
    <row r="39" spans="1:46" x14ac:dyDescent="0.2"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</row>
  </sheetData>
  <mergeCells count="27">
    <mergeCell ref="A1:AT1"/>
    <mergeCell ref="A2:B2"/>
    <mergeCell ref="C3:C9"/>
    <mergeCell ref="D3:F3"/>
    <mergeCell ref="G3:G9"/>
    <mergeCell ref="K3:Y3"/>
    <mergeCell ref="AC3:AD3"/>
    <mergeCell ref="AG3:AO3"/>
    <mergeCell ref="AQ3:AT3"/>
    <mergeCell ref="AC4:AD4"/>
    <mergeCell ref="AQ4:AR6"/>
    <mergeCell ref="AS5:AS8"/>
    <mergeCell ref="AT5:AT8"/>
    <mergeCell ref="F6:F7"/>
    <mergeCell ref="AF6:AF7"/>
    <mergeCell ref="AQ7:AQ9"/>
    <mergeCell ref="AR7:AR9"/>
    <mergeCell ref="A35:B35"/>
    <mergeCell ref="A36:B36"/>
    <mergeCell ref="A37:B37"/>
    <mergeCell ref="A38:B38"/>
    <mergeCell ref="A11:B11"/>
    <mergeCell ref="A12:B12"/>
    <mergeCell ref="A13:B13"/>
    <mergeCell ref="A14:B14"/>
    <mergeCell ref="A18:A27"/>
    <mergeCell ref="A34:B34"/>
  </mergeCells>
  <phoneticPr fontId="4"/>
  <dataValidations count="1">
    <dataValidation imeMode="off" allowBlank="1" showInputMessage="1" showErrorMessage="1" sqref="C38:AT38 C10:AT36"/>
  </dataValidations>
  <printOptions horizontalCentered="1"/>
  <pageMargins left="0.39370078740157483" right="0.39370078740157483" top="0.59055118110236227" bottom="0.39370078740157483" header="0" footer="0.31496062992125984"/>
  <headerFooter scaleWithDoc="0">
    <oddFooter>&amp;C&amp;"ＭＳ ゴシック,標準"&amp;8－ &amp;P －</oddFooter>
  </headerFooter>
  <colBreaks count="1" manualBreakCount="1">
    <brk id="22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37"/>
  <sheetViews>
    <sheetView view="pageBreakPreview" zoomScale="75" zoomScaleNormal="70" zoomScaleSheetLayoutView="75" workbookViewId="0">
      <pane xSplit="2" ySplit="8" topLeftCell="C9" activePane="bottomRight" state="frozen"/>
      <selection activeCell="I63" sqref="I63"/>
      <selection pane="topRight" activeCell="I63" sqref="I63"/>
      <selection pane="bottomLeft" activeCell="I63" sqref="I63"/>
      <selection pane="bottomRight" activeCell="C33" sqref="C33"/>
    </sheetView>
  </sheetViews>
  <sheetFormatPr defaultRowHeight="13.5" x14ac:dyDescent="0.2"/>
  <cols>
    <col min="1" max="2" width="6.8984375" style="139" customWidth="1"/>
    <col min="3" max="7" width="6.5" style="139" customWidth="1"/>
    <col min="8" max="18" width="6.8984375" style="139" customWidth="1"/>
    <col min="19" max="19" width="8.09765625" style="139" bestFit="1" customWidth="1"/>
    <col min="20" max="37" width="6.09765625" style="139" customWidth="1"/>
    <col min="38" max="38" width="1.8984375" style="139" customWidth="1"/>
    <col min="39" max="16384" width="8.796875" style="139"/>
  </cols>
  <sheetData>
    <row r="1" spans="1:43" ht="28.5" x14ac:dyDescent="0.2">
      <c r="A1" s="1084" t="s">
        <v>225</v>
      </c>
      <c r="B1" s="1085"/>
      <c r="C1" s="1085"/>
      <c r="D1" s="1085"/>
      <c r="E1" s="1085"/>
      <c r="F1" s="1085"/>
      <c r="G1" s="1085"/>
      <c r="H1" s="1085"/>
      <c r="I1" s="1085"/>
      <c r="J1" s="1085"/>
      <c r="K1" s="1085"/>
      <c r="L1" s="1085"/>
      <c r="M1" s="1085"/>
      <c r="N1" s="1085"/>
      <c r="O1" s="1085"/>
      <c r="P1" s="1085"/>
      <c r="Q1" s="1085"/>
      <c r="R1" s="1085"/>
      <c r="S1" s="1085"/>
      <c r="T1" s="1085"/>
      <c r="U1" s="1085"/>
      <c r="V1" s="1085"/>
      <c r="W1" s="1085"/>
      <c r="X1" s="1085"/>
      <c r="Y1" s="1085"/>
      <c r="Z1" s="1085"/>
      <c r="AA1" s="1085"/>
      <c r="AB1" s="1085"/>
      <c r="AC1" s="1085"/>
      <c r="AD1" s="1085"/>
      <c r="AE1" s="1085"/>
      <c r="AF1" s="1085"/>
      <c r="AG1" s="1085"/>
      <c r="AH1" s="1085"/>
      <c r="AI1" s="1085"/>
      <c r="AJ1" s="1085"/>
    </row>
    <row r="2" spans="1:43" ht="18.95" customHeight="1" x14ac:dyDescent="0.2">
      <c r="A2" s="1086" t="s">
        <v>619</v>
      </c>
      <c r="B2" s="1086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</row>
    <row r="3" spans="1:43" ht="23.45" customHeight="1" x14ac:dyDescent="0.2">
      <c r="A3" s="1087" t="s">
        <v>207</v>
      </c>
      <c r="B3" s="1088"/>
      <c r="C3" s="1091" t="s">
        <v>226</v>
      </c>
      <c r="D3" s="1092" t="s">
        <v>187</v>
      </c>
      <c r="E3" s="1093"/>
      <c r="F3" s="1094"/>
      <c r="G3" s="1095" t="s">
        <v>227</v>
      </c>
      <c r="H3" s="141"/>
      <c r="I3" s="142"/>
      <c r="J3" s="142"/>
      <c r="K3" s="1097" t="s">
        <v>228</v>
      </c>
      <c r="L3" s="1098"/>
      <c r="M3" s="1098"/>
      <c r="N3" s="1098"/>
      <c r="O3" s="1098"/>
      <c r="P3" s="1098"/>
      <c r="Q3" s="143"/>
      <c r="R3" s="143"/>
      <c r="S3" s="144"/>
      <c r="T3" s="1099" t="s">
        <v>190</v>
      </c>
      <c r="U3" s="1100"/>
      <c r="V3" s="145"/>
      <c r="W3" s="1097" t="s">
        <v>191</v>
      </c>
      <c r="X3" s="1097"/>
      <c r="Y3" s="1097"/>
      <c r="Z3" s="1097"/>
      <c r="AA3" s="1097"/>
      <c r="AB3" s="1097"/>
      <c r="AC3" s="1097"/>
      <c r="AD3" s="1097"/>
      <c r="AE3" s="1097"/>
      <c r="AF3" s="1097"/>
      <c r="AG3" s="144"/>
      <c r="AH3" s="1087" t="s">
        <v>192</v>
      </c>
      <c r="AI3" s="1099"/>
      <c r="AJ3" s="1101"/>
      <c r="AK3" s="1102"/>
    </row>
    <row r="4" spans="1:43" ht="25.5" customHeight="1" x14ac:dyDescent="0.2">
      <c r="A4" s="1089"/>
      <c r="B4" s="1090"/>
      <c r="C4" s="1060"/>
      <c r="D4" s="1074" t="s">
        <v>229</v>
      </c>
      <c r="E4" s="1074" t="s">
        <v>230</v>
      </c>
      <c r="F4" s="1076" t="s">
        <v>1</v>
      </c>
      <c r="G4" s="1096"/>
      <c r="H4" s="1078" t="s">
        <v>231</v>
      </c>
      <c r="I4" s="1079"/>
      <c r="J4" s="1080"/>
      <c r="K4" s="1078" t="s">
        <v>232</v>
      </c>
      <c r="L4" s="1079"/>
      <c r="M4" s="1080"/>
      <c r="N4" s="1078" t="s">
        <v>233</v>
      </c>
      <c r="O4" s="1079"/>
      <c r="P4" s="1080"/>
      <c r="Q4" s="1106" t="s">
        <v>234</v>
      </c>
      <c r="R4" s="1099"/>
      <c r="S4" s="1088"/>
      <c r="T4" s="1063" t="s">
        <v>235</v>
      </c>
      <c r="U4" s="1064"/>
      <c r="V4" s="318" t="s">
        <v>205</v>
      </c>
      <c r="W4" s="146" t="s">
        <v>206</v>
      </c>
      <c r="X4" s="147" t="s">
        <v>109</v>
      </c>
      <c r="Y4" s="318" t="s">
        <v>110</v>
      </c>
      <c r="Z4" s="318" t="s">
        <v>111</v>
      </c>
      <c r="AA4" s="318" t="s">
        <v>109</v>
      </c>
      <c r="AB4" s="318" t="s">
        <v>112</v>
      </c>
      <c r="AC4" s="318" t="s">
        <v>113</v>
      </c>
      <c r="AD4" s="318" t="s">
        <v>114</v>
      </c>
      <c r="AE4" s="1065" t="s">
        <v>204</v>
      </c>
      <c r="AF4" s="1066"/>
      <c r="AG4" s="1067"/>
      <c r="AH4" s="1071" t="s">
        <v>236</v>
      </c>
      <c r="AI4" s="1071"/>
      <c r="AJ4" s="1072" t="s">
        <v>172</v>
      </c>
      <c r="AK4" s="1091" t="s">
        <v>173</v>
      </c>
    </row>
    <row r="5" spans="1:43" ht="25.5" customHeight="1" x14ac:dyDescent="0.2">
      <c r="A5" s="1089"/>
      <c r="B5" s="1090"/>
      <c r="C5" s="1060"/>
      <c r="D5" s="1075"/>
      <c r="E5" s="1075"/>
      <c r="F5" s="1077"/>
      <c r="G5" s="1096"/>
      <c r="H5" s="1081"/>
      <c r="I5" s="1082"/>
      <c r="J5" s="1083"/>
      <c r="K5" s="1081"/>
      <c r="L5" s="1082"/>
      <c r="M5" s="1083"/>
      <c r="N5" s="1081"/>
      <c r="O5" s="1082"/>
      <c r="P5" s="1083"/>
      <c r="Q5" s="1081"/>
      <c r="R5" s="1082"/>
      <c r="S5" s="1107"/>
      <c r="T5" s="148" t="s">
        <v>208</v>
      </c>
      <c r="U5" s="318" t="s">
        <v>237</v>
      </c>
      <c r="V5" s="149"/>
      <c r="W5" s="1103" t="s">
        <v>238</v>
      </c>
      <c r="X5" s="150"/>
      <c r="Y5" s="318" t="s">
        <v>118</v>
      </c>
      <c r="Z5" s="318" t="s">
        <v>119</v>
      </c>
      <c r="AA5" s="149"/>
      <c r="AB5" s="318" t="s">
        <v>120</v>
      </c>
      <c r="AC5" s="318" t="s">
        <v>121</v>
      </c>
      <c r="AD5" s="149"/>
      <c r="AE5" s="1068"/>
      <c r="AF5" s="1069"/>
      <c r="AG5" s="1070"/>
      <c r="AH5" s="1104" t="s">
        <v>215</v>
      </c>
      <c r="AI5" s="1105" t="s">
        <v>239</v>
      </c>
      <c r="AJ5" s="1073"/>
      <c r="AK5" s="1060"/>
    </row>
    <row r="6" spans="1:43" ht="23.45" customHeight="1" x14ac:dyDescent="0.2">
      <c r="A6" s="1089"/>
      <c r="B6" s="1090"/>
      <c r="C6" s="1060"/>
      <c r="D6" s="1075"/>
      <c r="E6" s="1075"/>
      <c r="F6" s="1077"/>
      <c r="G6" s="1096"/>
      <c r="H6" s="1061" t="s">
        <v>124</v>
      </c>
      <c r="I6" s="1061" t="s">
        <v>125</v>
      </c>
      <c r="J6" s="1061" t="s">
        <v>1</v>
      </c>
      <c r="K6" s="1061" t="s">
        <v>124</v>
      </c>
      <c r="L6" s="1061" t="s">
        <v>125</v>
      </c>
      <c r="M6" s="1061" t="s">
        <v>1</v>
      </c>
      <c r="N6" s="1061" t="s">
        <v>124</v>
      </c>
      <c r="O6" s="1061" t="s">
        <v>125</v>
      </c>
      <c r="P6" s="1062" t="s">
        <v>1</v>
      </c>
      <c r="Q6" s="1061" t="s">
        <v>124</v>
      </c>
      <c r="R6" s="1061" t="s">
        <v>125</v>
      </c>
      <c r="S6" s="1061" t="s">
        <v>1</v>
      </c>
      <c r="T6" s="148" t="s">
        <v>212</v>
      </c>
      <c r="U6" s="318" t="s">
        <v>240</v>
      </c>
      <c r="V6" s="149"/>
      <c r="W6" s="1103"/>
      <c r="X6" s="150"/>
      <c r="Y6" s="318" t="s">
        <v>109</v>
      </c>
      <c r="Z6" s="318" t="s">
        <v>109</v>
      </c>
      <c r="AA6" s="149"/>
      <c r="AB6" s="318" t="s">
        <v>109</v>
      </c>
      <c r="AC6" s="318" t="s">
        <v>214</v>
      </c>
      <c r="AD6" s="149"/>
      <c r="AE6" s="1061" t="s">
        <v>124</v>
      </c>
      <c r="AF6" s="1061" t="s">
        <v>125</v>
      </c>
      <c r="AG6" s="1061" t="s">
        <v>1</v>
      </c>
      <c r="AH6" s="1104"/>
      <c r="AI6" s="1105"/>
      <c r="AJ6" s="1073"/>
      <c r="AK6" s="1060"/>
    </row>
    <row r="7" spans="1:43" ht="23.45" customHeight="1" x14ac:dyDescent="0.2">
      <c r="A7" s="1089"/>
      <c r="B7" s="1090"/>
      <c r="C7" s="1060"/>
      <c r="D7" s="1075"/>
      <c r="E7" s="1075"/>
      <c r="F7" s="1077"/>
      <c r="G7" s="1096"/>
      <c r="H7" s="1061"/>
      <c r="I7" s="1061"/>
      <c r="J7" s="1061"/>
      <c r="K7" s="1061"/>
      <c r="L7" s="1061"/>
      <c r="M7" s="1061"/>
      <c r="N7" s="1061"/>
      <c r="O7" s="1061"/>
      <c r="P7" s="1062"/>
      <c r="Q7" s="1061"/>
      <c r="R7" s="1061"/>
      <c r="S7" s="1061"/>
      <c r="T7" s="148" t="s">
        <v>218</v>
      </c>
      <c r="U7" s="318" t="s">
        <v>218</v>
      </c>
      <c r="V7" s="318" t="s">
        <v>126</v>
      </c>
      <c r="W7" s="146" t="s">
        <v>241</v>
      </c>
      <c r="X7" s="147" t="s">
        <v>127</v>
      </c>
      <c r="Y7" s="318" t="s">
        <v>128</v>
      </c>
      <c r="Z7" s="318" t="s">
        <v>128</v>
      </c>
      <c r="AA7" s="318" t="s">
        <v>128</v>
      </c>
      <c r="AB7" s="318" t="s">
        <v>128</v>
      </c>
      <c r="AC7" s="318" t="s">
        <v>219</v>
      </c>
      <c r="AD7" s="318" t="s">
        <v>129</v>
      </c>
      <c r="AE7" s="1061"/>
      <c r="AF7" s="1061"/>
      <c r="AG7" s="1061"/>
      <c r="AH7" s="1104"/>
      <c r="AI7" s="1105"/>
      <c r="AJ7" s="1073"/>
      <c r="AK7" s="1060"/>
    </row>
    <row r="8" spans="1:43" ht="23.45" hidden="1" customHeight="1" x14ac:dyDescent="0.2">
      <c r="A8" s="149"/>
      <c r="B8" s="140"/>
      <c r="C8" s="151"/>
      <c r="D8" s="149"/>
      <c r="E8" s="149"/>
      <c r="F8" s="152"/>
      <c r="G8" s="151"/>
      <c r="H8" s="149"/>
      <c r="I8" s="149"/>
      <c r="J8" s="149"/>
      <c r="K8" s="149"/>
      <c r="L8" s="149"/>
      <c r="M8" s="149"/>
      <c r="N8" s="149"/>
      <c r="O8" s="149"/>
      <c r="P8" s="149"/>
      <c r="Q8" s="771"/>
      <c r="R8" s="150"/>
      <c r="S8" s="152"/>
      <c r="T8" s="140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52"/>
      <c r="AH8" s="153"/>
      <c r="AI8" s="153"/>
      <c r="AJ8" s="152"/>
      <c r="AK8" s="152"/>
    </row>
    <row r="9" spans="1:43" ht="25.5" customHeight="1" x14ac:dyDescent="0.2">
      <c r="A9" s="141"/>
      <c r="B9" s="142"/>
      <c r="C9" s="154"/>
      <c r="D9" s="141"/>
      <c r="E9" s="141"/>
      <c r="F9" s="154"/>
      <c r="G9" s="142"/>
      <c r="H9" s="141"/>
      <c r="I9" s="141"/>
      <c r="J9" s="141"/>
      <c r="K9" s="141"/>
      <c r="L9" s="141"/>
      <c r="M9" s="141"/>
      <c r="N9" s="141"/>
      <c r="O9" s="141"/>
      <c r="P9" s="761"/>
      <c r="Q9" s="772"/>
      <c r="R9" s="762"/>
      <c r="S9" s="154"/>
      <c r="T9" s="142"/>
      <c r="U9" s="141"/>
      <c r="V9" s="141"/>
      <c r="W9" s="154"/>
      <c r="X9" s="141"/>
      <c r="Y9" s="141"/>
      <c r="Z9" s="141"/>
      <c r="AA9" s="141"/>
      <c r="AB9" s="141"/>
      <c r="AC9" s="141"/>
      <c r="AD9" s="141"/>
      <c r="AE9" s="141"/>
      <c r="AF9" s="141"/>
      <c r="AG9" s="154"/>
      <c r="AH9" s="142"/>
      <c r="AI9" s="141"/>
      <c r="AJ9" s="154"/>
      <c r="AK9" s="680"/>
    </row>
    <row r="10" spans="1:43" ht="25.5" customHeight="1" x14ac:dyDescent="0.2">
      <c r="A10" s="1058" t="s">
        <v>220</v>
      </c>
      <c r="B10" s="1059"/>
      <c r="C10" s="330">
        <v>179</v>
      </c>
      <c r="D10" s="329">
        <f>SUM(D11:D13)</f>
        <v>589</v>
      </c>
      <c r="E10" s="329">
        <f>SUM(E11:E13)</f>
        <v>6</v>
      </c>
      <c r="F10" s="329">
        <f>SUM(F11:F13)</f>
        <v>595</v>
      </c>
      <c r="G10" s="329">
        <f t="shared" ref="G10:P10" si="0">SUM(G11:G13)</f>
        <v>5448</v>
      </c>
      <c r="H10" s="329">
        <f t="shared" si="0"/>
        <v>21430</v>
      </c>
      <c r="I10" s="329">
        <f t="shared" si="0"/>
        <v>20181</v>
      </c>
      <c r="J10" s="329">
        <f t="shared" si="0"/>
        <v>41611</v>
      </c>
      <c r="K10" s="329">
        <f t="shared" si="0"/>
        <v>20851</v>
      </c>
      <c r="L10" s="329">
        <f t="shared" si="0"/>
        <v>19880</v>
      </c>
      <c r="M10" s="329">
        <f t="shared" si="0"/>
        <v>40731</v>
      </c>
      <c r="N10" s="329">
        <f>SUM(N11:N13)</f>
        <v>21437</v>
      </c>
      <c r="O10" s="329">
        <f t="shared" si="0"/>
        <v>20796</v>
      </c>
      <c r="P10" s="329">
        <f t="shared" si="0"/>
        <v>42233</v>
      </c>
      <c r="Q10" s="773">
        <f>SUM(Q11:Q13)</f>
        <v>63718</v>
      </c>
      <c r="R10" s="763">
        <f>SUM(R11:R13)</f>
        <v>60857</v>
      </c>
      <c r="S10" s="329">
        <f>SUM(S11:S13)</f>
        <v>124575</v>
      </c>
      <c r="T10" s="329">
        <f t="shared" ref="T10:U10" si="1">SUM(T11:T13)</f>
        <v>1361</v>
      </c>
      <c r="U10" s="329">
        <f t="shared" si="1"/>
        <v>4304</v>
      </c>
      <c r="V10" s="329">
        <f>SUM(V11:V13)</f>
        <v>555</v>
      </c>
      <c r="W10" s="329">
        <f t="shared" ref="W10:AK10" si="2">SUM(W11:W13)</f>
        <v>7</v>
      </c>
      <c r="X10" s="329">
        <f t="shared" si="2"/>
        <v>583</v>
      </c>
      <c r="Y10" s="329">
        <f t="shared" si="2"/>
        <v>166</v>
      </c>
      <c r="Z10" s="329">
        <f t="shared" si="2"/>
        <v>0</v>
      </c>
      <c r="AA10" s="329">
        <f t="shared" si="2"/>
        <v>9631</v>
      </c>
      <c r="AB10" s="329">
        <f t="shared" si="2"/>
        <v>566</v>
      </c>
      <c r="AC10" s="329">
        <f t="shared" si="2"/>
        <v>89</v>
      </c>
      <c r="AD10" s="329">
        <f t="shared" si="2"/>
        <v>82</v>
      </c>
      <c r="AE10" s="329">
        <f t="shared" si="2"/>
        <v>7355</v>
      </c>
      <c r="AF10" s="329">
        <f t="shared" si="2"/>
        <v>4324</v>
      </c>
      <c r="AG10" s="713">
        <f>SUM(AG11:AG13)</f>
        <v>11679</v>
      </c>
      <c r="AH10" s="329">
        <f t="shared" si="2"/>
        <v>581</v>
      </c>
      <c r="AI10" s="329">
        <f t="shared" si="2"/>
        <v>18</v>
      </c>
      <c r="AJ10" s="329">
        <f t="shared" si="2"/>
        <v>1210</v>
      </c>
      <c r="AK10" s="677">
        <f t="shared" si="2"/>
        <v>1809</v>
      </c>
      <c r="AL10" s="353"/>
      <c r="AM10" s="353"/>
      <c r="AN10" s="353"/>
      <c r="AO10" s="353"/>
      <c r="AP10" s="353"/>
      <c r="AQ10" s="353"/>
    </row>
    <row r="11" spans="1:43" ht="25.5" customHeight="1" x14ac:dyDescent="0.2">
      <c r="A11" s="1058" t="s">
        <v>131</v>
      </c>
      <c r="B11" s="1059"/>
      <c r="C11" s="330">
        <v>0</v>
      </c>
      <c r="D11" s="330">
        <f>SUM(D15:D28)</f>
        <v>569</v>
      </c>
      <c r="E11" s="330">
        <f>SUM(E15:E28)</f>
        <v>6</v>
      </c>
      <c r="F11" s="330">
        <f>+D11+E11</f>
        <v>575</v>
      </c>
      <c r="G11" s="330">
        <f>SUM(G15:G28)</f>
        <v>5302</v>
      </c>
      <c r="H11" s="330">
        <f t="shared" ref="H11:AK11" si="3">SUM(H15:H28)</f>
        <v>20696</v>
      </c>
      <c r="I11" s="330">
        <f t="shared" si="3"/>
        <v>19496</v>
      </c>
      <c r="J11" s="330">
        <f t="shared" si="3"/>
        <v>40192</v>
      </c>
      <c r="K11" s="330">
        <f t="shared" si="3"/>
        <v>20171</v>
      </c>
      <c r="L11" s="330">
        <f t="shared" si="3"/>
        <v>19183</v>
      </c>
      <c r="M11" s="330">
        <f t="shared" si="3"/>
        <v>39354</v>
      </c>
      <c r="N11" s="330">
        <f t="shared" si="3"/>
        <v>20726</v>
      </c>
      <c r="O11" s="330">
        <f t="shared" si="3"/>
        <v>20125</v>
      </c>
      <c r="P11" s="329">
        <f t="shared" si="3"/>
        <v>40851</v>
      </c>
      <c r="Q11" s="773">
        <f t="shared" si="3"/>
        <v>61593</v>
      </c>
      <c r="R11" s="764">
        <f t="shared" si="3"/>
        <v>58804</v>
      </c>
      <c r="S11" s="330">
        <f t="shared" si="3"/>
        <v>120397</v>
      </c>
      <c r="T11" s="330">
        <f t="shared" si="3"/>
        <v>1358</v>
      </c>
      <c r="U11" s="330">
        <f t="shared" si="3"/>
        <v>4281</v>
      </c>
      <c r="V11" s="330">
        <f t="shared" si="3"/>
        <v>550</v>
      </c>
      <c r="W11" s="330">
        <f t="shared" si="3"/>
        <v>0</v>
      </c>
      <c r="X11" s="330">
        <f t="shared" si="3"/>
        <v>573</v>
      </c>
      <c r="Y11" s="330">
        <f t="shared" si="3"/>
        <v>159</v>
      </c>
      <c r="Z11" s="330">
        <f t="shared" si="3"/>
        <v>0</v>
      </c>
      <c r="AA11" s="330">
        <f t="shared" si="3"/>
        <v>9391</v>
      </c>
      <c r="AB11" s="330">
        <f t="shared" si="3"/>
        <v>554</v>
      </c>
      <c r="AC11" s="330">
        <f t="shared" si="3"/>
        <v>89</v>
      </c>
      <c r="AD11" s="330">
        <f t="shared" si="3"/>
        <v>33</v>
      </c>
      <c r="AE11" s="330">
        <f t="shared" si="3"/>
        <v>7152</v>
      </c>
      <c r="AF11" s="330">
        <f t="shared" si="3"/>
        <v>4197</v>
      </c>
      <c r="AG11" s="378">
        <f t="shared" si="3"/>
        <v>11349</v>
      </c>
      <c r="AH11" s="330">
        <f t="shared" si="3"/>
        <v>581</v>
      </c>
      <c r="AI11" s="330">
        <f t="shared" si="3"/>
        <v>18</v>
      </c>
      <c r="AJ11" s="330">
        <f t="shared" si="3"/>
        <v>1156</v>
      </c>
      <c r="AK11" s="330">
        <f t="shared" si="3"/>
        <v>1755</v>
      </c>
    </row>
    <row r="12" spans="1:43" ht="25.5" customHeight="1" x14ac:dyDescent="0.2">
      <c r="A12" s="1058" t="s">
        <v>132</v>
      </c>
      <c r="B12" s="1059"/>
      <c r="C12" s="330">
        <v>0</v>
      </c>
      <c r="D12" s="354">
        <v>4</v>
      </c>
      <c r="E12" s="355">
        <v>0</v>
      </c>
      <c r="F12" s="330">
        <v>4</v>
      </c>
      <c r="G12" s="356">
        <v>39</v>
      </c>
      <c r="H12" s="714">
        <v>223</v>
      </c>
      <c r="I12" s="714">
        <f t="shared" ref="I12:I28" si="4">+J12-H12</f>
        <v>201</v>
      </c>
      <c r="J12" s="712">
        <v>424</v>
      </c>
      <c r="K12" s="714">
        <v>231</v>
      </c>
      <c r="L12" s="714">
        <f t="shared" ref="L12:L28" si="5">+M12-K12</f>
        <v>194</v>
      </c>
      <c r="M12" s="712">
        <v>425</v>
      </c>
      <c r="N12" s="714">
        <v>218</v>
      </c>
      <c r="O12" s="714">
        <f t="shared" ref="O12:O28" si="6">+P12-N12</f>
        <v>206</v>
      </c>
      <c r="P12" s="770">
        <v>424</v>
      </c>
      <c r="Q12" s="774">
        <f>H12+K12+N12</f>
        <v>672</v>
      </c>
      <c r="R12" s="765">
        <f>I12+L12+O12</f>
        <v>601</v>
      </c>
      <c r="S12" s="647">
        <f>Q12+R12</f>
        <v>1273</v>
      </c>
      <c r="T12" s="359">
        <v>3</v>
      </c>
      <c r="U12" s="358">
        <v>23</v>
      </c>
      <c r="V12" s="357">
        <v>0</v>
      </c>
      <c r="W12" s="357">
        <v>4</v>
      </c>
      <c r="X12" s="357">
        <v>1</v>
      </c>
      <c r="Y12" s="357">
        <v>4</v>
      </c>
      <c r="Z12" s="357">
        <v>0</v>
      </c>
      <c r="AA12" s="357">
        <v>61</v>
      </c>
      <c r="AB12" s="357">
        <v>4</v>
      </c>
      <c r="AC12" s="357">
        <v>0</v>
      </c>
      <c r="AD12" s="357">
        <v>0</v>
      </c>
      <c r="AE12" s="357">
        <v>53</v>
      </c>
      <c r="AF12" s="357">
        <v>21</v>
      </c>
      <c r="AG12" s="357">
        <v>74</v>
      </c>
      <c r="AH12" s="357">
        <v>0</v>
      </c>
      <c r="AI12" s="357">
        <v>0</v>
      </c>
      <c r="AJ12" s="357">
        <v>4</v>
      </c>
      <c r="AK12" s="681">
        <v>4</v>
      </c>
    </row>
    <row r="13" spans="1:43" ht="25.5" customHeight="1" x14ac:dyDescent="0.2">
      <c r="A13" s="1058" t="s">
        <v>133</v>
      </c>
      <c r="B13" s="1059"/>
      <c r="C13" s="330">
        <v>0</v>
      </c>
      <c r="D13" s="354">
        <v>16</v>
      </c>
      <c r="E13" s="355">
        <v>0</v>
      </c>
      <c r="F13" s="330">
        <v>16</v>
      </c>
      <c r="G13" s="356">
        <v>107</v>
      </c>
      <c r="H13" s="714">
        <v>511</v>
      </c>
      <c r="I13" s="714">
        <f t="shared" si="4"/>
        <v>484</v>
      </c>
      <c r="J13" s="712">
        <v>995</v>
      </c>
      <c r="K13" s="714">
        <v>449</v>
      </c>
      <c r="L13" s="714">
        <f t="shared" si="5"/>
        <v>503</v>
      </c>
      <c r="M13" s="712">
        <v>952</v>
      </c>
      <c r="N13" s="714">
        <v>493</v>
      </c>
      <c r="O13" s="714">
        <f t="shared" si="6"/>
        <v>465</v>
      </c>
      <c r="P13" s="770">
        <v>958</v>
      </c>
      <c r="Q13" s="774">
        <f>H13+K13+N13</f>
        <v>1453</v>
      </c>
      <c r="R13" s="765">
        <f>I13+L13+O13</f>
        <v>1452</v>
      </c>
      <c r="S13" s="358">
        <f>Q13+R13</f>
        <v>2905</v>
      </c>
      <c r="T13" s="331">
        <v>0</v>
      </c>
      <c r="U13" s="331">
        <v>0</v>
      </c>
      <c r="V13" s="357">
        <v>5</v>
      </c>
      <c r="W13" s="357">
        <v>3</v>
      </c>
      <c r="X13" s="357">
        <v>9</v>
      </c>
      <c r="Y13" s="357">
        <v>3</v>
      </c>
      <c r="Z13" s="357">
        <v>0</v>
      </c>
      <c r="AA13" s="357">
        <v>179</v>
      </c>
      <c r="AB13" s="357">
        <v>8</v>
      </c>
      <c r="AC13" s="357">
        <v>0</v>
      </c>
      <c r="AD13" s="357">
        <v>49</v>
      </c>
      <c r="AE13" s="357">
        <v>150</v>
      </c>
      <c r="AF13" s="357">
        <v>106</v>
      </c>
      <c r="AG13" s="357">
        <v>256</v>
      </c>
      <c r="AH13" s="357">
        <v>0</v>
      </c>
      <c r="AI13" s="357">
        <v>0</v>
      </c>
      <c r="AJ13" s="357">
        <v>50</v>
      </c>
      <c r="AK13" s="681">
        <v>50</v>
      </c>
    </row>
    <row r="14" spans="1:43" ht="25.5" customHeight="1" x14ac:dyDescent="0.2">
      <c r="A14" s="155"/>
      <c r="B14" s="156"/>
      <c r="C14" s="157"/>
      <c r="D14" s="360"/>
      <c r="E14" s="360"/>
      <c r="F14" s="157"/>
      <c r="G14" s="361"/>
      <c r="H14" s="360"/>
      <c r="I14" s="360"/>
      <c r="J14" s="158"/>
      <c r="K14" s="360"/>
      <c r="L14" s="360"/>
      <c r="M14" s="158"/>
      <c r="N14" s="360"/>
      <c r="O14" s="360"/>
      <c r="P14" s="158"/>
      <c r="Q14" s="352"/>
      <c r="R14" s="766"/>
      <c r="S14" s="157"/>
      <c r="T14" s="361"/>
      <c r="U14" s="360"/>
      <c r="V14" s="360"/>
      <c r="W14" s="362"/>
      <c r="X14" s="360"/>
      <c r="Y14" s="362"/>
      <c r="Z14" s="362"/>
      <c r="AA14" s="360"/>
      <c r="AB14" s="360"/>
      <c r="AC14" s="360"/>
      <c r="AD14" s="360"/>
      <c r="AE14" s="360"/>
      <c r="AF14" s="360"/>
      <c r="AG14" s="157"/>
      <c r="AH14" s="361"/>
      <c r="AI14" s="360"/>
      <c r="AJ14" s="362"/>
      <c r="AK14" s="682"/>
    </row>
    <row r="15" spans="1:43" ht="54" customHeight="1" x14ac:dyDescent="0.2">
      <c r="A15" s="152"/>
      <c r="B15" s="159" t="s">
        <v>242</v>
      </c>
      <c r="C15" s="363">
        <v>24</v>
      </c>
      <c r="D15" s="363">
        <v>41</v>
      </c>
      <c r="E15" s="363">
        <v>0</v>
      </c>
      <c r="F15" s="363">
        <f>D15+E15</f>
        <v>41</v>
      </c>
      <c r="G15" s="363">
        <v>311</v>
      </c>
      <c r="H15" s="363">
        <v>1042</v>
      </c>
      <c r="I15" s="363">
        <f t="shared" si="4"/>
        <v>948</v>
      </c>
      <c r="J15" s="363">
        <v>1990</v>
      </c>
      <c r="K15" s="363">
        <v>996</v>
      </c>
      <c r="L15" s="363">
        <f t="shared" si="5"/>
        <v>975</v>
      </c>
      <c r="M15" s="363">
        <v>1971</v>
      </c>
      <c r="N15" s="363">
        <v>1081</v>
      </c>
      <c r="O15" s="363">
        <f t="shared" si="6"/>
        <v>981</v>
      </c>
      <c r="P15" s="363">
        <v>2062</v>
      </c>
      <c r="Q15" s="123">
        <f>H15+K15+N15</f>
        <v>3119</v>
      </c>
      <c r="R15" s="363">
        <f>I15+L15+O15</f>
        <v>2904</v>
      </c>
      <c r="S15" s="363">
        <f>Q15+R15</f>
        <v>6023</v>
      </c>
      <c r="T15" s="363">
        <v>92</v>
      </c>
      <c r="U15" s="363">
        <v>188</v>
      </c>
      <c r="V15" s="363">
        <v>41</v>
      </c>
      <c r="W15" s="363">
        <v>0</v>
      </c>
      <c r="X15" s="363">
        <v>41</v>
      </c>
      <c r="Y15" s="363">
        <v>8</v>
      </c>
      <c r="Z15" s="363">
        <v>0</v>
      </c>
      <c r="AA15" s="363">
        <v>560</v>
      </c>
      <c r="AB15" s="363">
        <v>42</v>
      </c>
      <c r="AC15" s="363">
        <v>1</v>
      </c>
      <c r="AD15" s="363">
        <v>4</v>
      </c>
      <c r="AE15" s="363">
        <v>436</v>
      </c>
      <c r="AF15" s="363">
        <v>261</v>
      </c>
      <c r="AG15" s="363">
        <v>697</v>
      </c>
      <c r="AH15" s="363">
        <v>41</v>
      </c>
      <c r="AI15" s="363">
        <v>0</v>
      </c>
      <c r="AJ15" s="363">
        <v>83</v>
      </c>
      <c r="AK15" s="363">
        <v>124</v>
      </c>
    </row>
    <row r="16" spans="1:43" ht="54" customHeight="1" x14ac:dyDescent="0.2">
      <c r="A16" s="1060" t="s">
        <v>222</v>
      </c>
      <c r="B16" s="160" t="s">
        <v>243</v>
      </c>
      <c r="C16" s="123">
        <v>8</v>
      </c>
      <c r="D16" s="123">
        <v>136</v>
      </c>
      <c r="E16" s="123">
        <v>3</v>
      </c>
      <c r="F16" s="123">
        <f>D16+E16</f>
        <v>139</v>
      </c>
      <c r="G16" s="123">
        <v>1876</v>
      </c>
      <c r="H16" s="123">
        <v>9389</v>
      </c>
      <c r="I16" s="123">
        <f t="shared" si="4"/>
        <v>8773</v>
      </c>
      <c r="J16" s="123">
        <v>18162</v>
      </c>
      <c r="K16" s="123">
        <v>9016</v>
      </c>
      <c r="L16" s="123">
        <f t="shared" si="5"/>
        <v>8628</v>
      </c>
      <c r="M16" s="123">
        <v>17644</v>
      </c>
      <c r="N16" s="123">
        <v>9108</v>
      </c>
      <c r="O16" s="123">
        <f t="shared" si="6"/>
        <v>8928</v>
      </c>
      <c r="P16" s="123">
        <v>18036</v>
      </c>
      <c r="Q16" s="123">
        <f>H16+K16+N16</f>
        <v>27513</v>
      </c>
      <c r="R16" s="123">
        <f>I16+L16+O16</f>
        <v>26329</v>
      </c>
      <c r="S16" s="123">
        <f>Q16+R16</f>
        <v>53842</v>
      </c>
      <c r="T16" s="123">
        <v>299</v>
      </c>
      <c r="U16" s="123">
        <v>1253</v>
      </c>
      <c r="V16" s="123">
        <v>134</v>
      </c>
      <c r="W16" s="123">
        <v>0</v>
      </c>
      <c r="X16" s="123">
        <v>143</v>
      </c>
      <c r="Y16" s="123">
        <v>60</v>
      </c>
      <c r="Z16" s="123">
        <v>0</v>
      </c>
      <c r="AA16" s="123">
        <v>3198</v>
      </c>
      <c r="AB16" s="123">
        <v>143</v>
      </c>
      <c r="AC16" s="123">
        <v>46</v>
      </c>
      <c r="AD16" s="123">
        <v>1</v>
      </c>
      <c r="AE16" s="123">
        <v>2245</v>
      </c>
      <c r="AF16" s="123">
        <v>1480</v>
      </c>
      <c r="AG16" s="123">
        <v>3725</v>
      </c>
      <c r="AH16" s="123">
        <v>154</v>
      </c>
      <c r="AI16" s="123">
        <v>18</v>
      </c>
      <c r="AJ16" s="123">
        <v>221</v>
      </c>
      <c r="AK16" s="123">
        <v>393</v>
      </c>
    </row>
    <row r="17" spans="1:37" ht="54" customHeight="1" x14ac:dyDescent="0.2">
      <c r="A17" s="1060"/>
      <c r="B17" s="160" t="s">
        <v>139</v>
      </c>
      <c r="C17" s="123">
        <v>20</v>
      </c>
      <c r="D17" s="123">
        <v>36</v>
      </c>
      <c r="E17" s="123">
        <v>0</v>
      </c>
      <c r="F17" s="123">
        <f t="shared" ref="F17:F27" si="7">D17+E17</f>
        <v>36</v>
      </c>
      <c r="G17" s="123">
        <v>234</v>
      </c>
      <c r="H17" s="123">
        <v>713</v>
      </c>
      <c r="I17" s="123">
        <f t="shared" si="4"/>
        <v>706</v>
      </c>
      <c r="J17" s="123">
        <v>1419</v>
      </c>
      <c r="K17" s="123">
        <v>776</v>
      </c>
      <c r="L17" s="123">
        <f t="shared" si="5"/>
        <v>646</v>
      </c>
      <c r="M17" s="123">
        <v>1422</v>
      </c>
      <c r="N17" s="123">
        <v>723</v>
      </c>
      <c r="O17" s="123">
        <f t="shared" si="6"/>
        <v>732</v>
      </c>
      <c r="P17" s="123">
        <v>1455</v>
      </c>
      <c r="Q17" s="123">
        <f t="shared" ref="Q17:Q27" si="8">H17+K17+N17</f>
        <v>2212</v>
      </c>
      <c r="R17" s="123">
        <f t="shared" ref="R17:R27" si="9">I17+L17+O17</f>
        <v>2084</v>
      </c>
      <c r="S17" s="123">
        <f t="shared" ref="S17:S27" si="10">Q17+R17</f>
        <v>4296</v>
      </c>
      <c r="T17" s="123">
        <v>69</v>
      </c>
      <c r="U17" s="123">
        <v>143</v>
      </c>
      <c r="V17" s="123">
        <v>36</v>
      </c>
      <c r="W17" s="123">
        <v>0</v>
      </c>
      <c r="X17" s="123">
        <v>36</v>
      </c>
      <c r="Y17" s="123">
        <v>9</v>
      </c>
      <c r="Z17" s="123">
        <v>0</v>
      </c>
      <c r="AA17" s="123">
        <v>427</v>
      </c>
      <c r="AB17" s="123">
        <v>36</v>
      </c>
      <c r="AC17" s="123">
        <v>2</v>
      </c>
      <c r="AD17" s="123">
        <v>3</v>
      </c>
      <c r="AE17" s="123">
        <v>353</v>
      </c>
      <c r="AF17" s="123">
        <v>196</v>
      </c>
      <c r="AG17" s="123">
        <v>549</v>
      </c>
      <c r="AH17" s="123">
        <v>37</v>
      </c>
      <c r="AI17" s="123">
        <v>0</v>
      </c>
      <c r="AJ17" s="123">
        <v>93</v>
      </c>
      <c r="AK17" s="123">
        <v>130</v>
      </c>
    </row>
    <row r="18" spans="1:37" ht="54" customHeight="1" x14ac:dyDescent="0.2">
      <c r="A18" s="1060"/>
      <c r="B18" s="160" t="s">
        <v>244</v>
      </c>
      <c r="C18" s="123">
        <v>11</v>
      </c>
      <c r="D18" s="123">
        <v>42</v>
      </c>
      <c r="E18" s="123">
        <v>1</v>
      </c>
      <c r="F18" s="123">
        <f t="shared" si="7"/>
        <v>43</v>
      </c>
      <c r="G18" s="123">
        <v>403</v>
      </c>
      <c r="H18" s="123">
        <v>1587</v>
      </c>
      <c r="I18" s="123">
        <f t="shared" si="4"/>
        <v>1475</v>
      </c>
      <c r="J18" s="123">
        <v>3062</v>
      </c>
      <c r="K18" s="123">
        <v>1547</v>
      </c>
      <c r="L18" s="123">
        <f t="shared" si="5"/>
        <v>1445</v>
      </c>
      <c r="M18" s="123">
        <v>2992</v>
      </c>
      <c r="N18" s="123">
        <v>1638</v>
      </c>
      <c r="O18" s="123">
        <f t="shared" si="6"/>
        <v>1570</v>
      </c>
      <c r="P18" s="123">
        <v>3208</v>
      </c>
      <c r="Q18" s="123">
        <f t="shared" si="8"/>
        <v>4772</v>
      </c>
      <c r="R18" s="123">
        <f t="shared" si="9"/>
        <v>4490</v>
      </c>
      <c r="S18" s="123">
        <f t="shared" si="10"/>
        <v>9262</v>
      </c>
      <c r="T18" s="123">
        <v>107</v>
      </c>
      <c r="U18" s="123">
        <v>350</v>
      </c>
      <c r="V18" s="123">
        <v>41</v>
      </c>
      <c r="W18" s="123">
        <v>0</v>
      </c>
      <c r="X18" s="123">
        <v>44</v>
      </c>
      <c r="Y18" s="123">
        <v>10</v>
      </c>
      <c r="Z18" s="123">
        <v>0</v>
      </c>
      <c r="AA18" s="123">
        <v>725</v>
      </c>
      <c r="AB18" s="123">
        <v>43</v>
      </c>
      <c r="AC18" s="123">
        <v>0</v>
      </c>
      <c r="AD18" s="123">
        <v>0</v>
      </c>
      <c r="AE18" s="123">
        <v>564</v>
      </c>
      <c r="AF18" s="123">
        <v>299</v>
      </c>
      <c r="AG18" s="123">
        <v>863</v>
      </c>
      <c r="AH18" s="123">
        <v>47</v>
      </c>
      <c r="AI18" s="123">
        <v>0</v>
      </c>
      <c r="AJ18" s="123">
        <v>74</v>
      </c>
      <c r="AK18" s="123">
        <v>121</v>
      </c>
    </row>
    <row r="19" spans="1:37" ht="54" customHeight="1" x14ac:dyDescent="0.2">
      <c r="A19" s="1060"/>
      <c r="B19" s="160" t="s">
        <v>245</v>
      </c>
      <c r="C19" s="123">
        <v>7</v>
      </c>
      <c r="D19" s="123">
        <v>15</v>
      </c>
      <c r="E19" s="123">
        <v>0</v>
      </c>
      <c r="F19" s="123">
        <f t="shared" si="7"/>
        <v>15</v>
      </c>
      <c r="G19" s="123">
        <v>90</v>
      </c>
      <c r="H19" s="123">
        <v>257</v>
      </c>
      <c r="I19" s="123">
        <f t="shared" si="4"/>
        <v>301</v>
      </c>
      <c r="J19" s="123">
        <v>558</v>
      </c>
      <c r="K19" s="123">
        <v>271</v>
      </c>
      <c r="L19" s="123">
        <f t="shared" si="5"/>
        <v>241</v>
      </c>
      <c r="M19" s="123">
        <v>512</v>
      </c>
      <c r="N19" s="123">
        <v>279</v>
      </c>
      <c r="O19" s="123">
        <f t="shared" si="6"/>
        <v>239</v>
      </c>
      <c r="P19" s="123">
        <v>518</v>
      </c>
      <c r="Q19" s="123">
        <f t="shared" si="8"/>
        <v>807</v>
      </c>
      <c r="R19" s="123">
        <f t="shared" si="9"/>
        <v>781</v>
      </c>
      <c r="S19" s="123">
        <f t="shared" si="10"/>
        <v>1588</v>
      </c>
      <c r="T19" s="123">
        <v>25</v>
      </c>
      <c r="U19" s="123">
        <v>51</v>
      </c>
      <c r="V19" s="123">
        <v>15</v>
      </c>
      <c r="W19" s="123">
        <v>0</v>
      </c>
      <c r="X19" s="123">
        <v>15</v>
      </c>
      <c r="Y19" s="123">
        <v>1</v>
      </c>
      <c r="Z19" s="123">
        <v>0</v>
      </c>
      <c r="AA19" s="123">
        <v>172</v>
      </c>
      <c r="AB19" s="123">
        <v>15</v>
      </c>
      <c r="AC19" s="123">
        <v>0</v>
      </c>
      <c r="AD19" s="123">
        <v>1</v>
      </c>
      <c r="AE19" s="123">
        <v>144</v>
      </c>
      <c r="AF19" s="123">
        <v>75</v>
      </c>
      <c r="AG19" s="123">
        <v>219</v>
      </c>
      <c r="AH19" s="123">
        <v>16</v>
      </c>
      <c r="AI19" s="123">
        <v>0</v>
      </c>
      <c r="AJ19" s="123">
        <v>48</v>
      </c>
      <c r="AK19" s="123">
        <v>64</v>
      </c>
    </row>
    <row r="20" spans="1:37" ht="54" customHeight="1" x14ac:dyDescent="0.2">
      <c r="A20" s="1060"/>
      <c r="B20" s="160" t="s">
        <v>178</v>
      </c>
      <c r="C20" s="123">
        <v>11</v>
      </c>
      <c r="D20" s="123">
        <v>41</v>
      </c>
      <c r="E20" s="123">
        <v>1</v>
      </c>
      <c r="F20" s="123">
        <f t="shared" si="7"/>
        <v>42</v>
      </c>
      <c r="G20" s="123">
        <v>358</v>
      </c>
      <c r="H20" s="123">
        <v>1416</v>
      </c>
      <c r="I20" s="123">
        <f t="shared" si="4"/>
        <v>1327</v>
      </c>
      <c r="J20" s="123">
        <v>2743</v>
      </c>
      <c r="K20" s="123">
        <v>1396</v>
      </c>
      <c r="L20" s="123">
        <f t="shared" si="5"/>
        <v>1304</v>
      </c>
      <c r="M20" s="123">
        <v>2700</v>
      </c>
      <c r="N20" s="123">
        <v>1504</v>
      </c>
      <c r="O20" s="123">
        <f t="shared" si="6"/>
        <v>1395</v>
      </c>
      <c r="P20" s="123">
        <v>2899</v>
      </c>
      <c r="Q20" s="123">
        <f t="shared" si="8"/>
        <v>4316</v>
      </c>
      <c r="R20" s="123">
        <f t="shared" si="9"/>
        <v>4026</v>
      </c>
      <c r="S20" s="123">
        <f t="shared" si="10"/>
        <v>8342</v>
      </c>
      <c r="T20" s="123">
        <v>77</v>
      </c>
      <c r="U20" s="123">
        <v>241</v>
      </c>
      <c r="V20" s="123">
        <v>40</v>
      </c>
      <c r="W20" s="123">
        <v>0</v>
      </c>
      <c r="X20" s="123">
        <v>43</v>
      </c>
      <c r="Y20" s="123">
        <v>14</v>
      </c>
      <c r="Z20" s="123">
        <v>0</v>
      </c>
      <c r="AA20" s="123">
        <v>631</v>
      </c>
      <c r="AB20" s="123">
        <v>39</v>
      </c>
      <c r="AC20" s="123">
        <v>12</v>
      </c>
      <c r="AD20" s="123">
        <v>0</v>
      </c>
      <c r="AE20" s="123">
        <v>489</v>
      </c>
      <c r="AF20" s="123">
        <v>290</v>
      </c>
      <c r="AG20" s="123">
        <v>779</v>
      </c>
      <c r="AH20" s="123">
        <v>41</v>
      </c>
      <c r="AI20" s="123">
        <v>0</v>
      </c>
      <c r="AJ20" s="123">
        <v>79</v>
      </c>
      <c r="AK20" s="123">
        <v>120</v>
      </c>
    </row>
    <row r="21" spans="1:37" ht="54" customHeight="1" x14ac:dyDescent="0.2">
      <c r="A21" s="1060"/>
      <c r="B21" s="160" t="s">
        <v>246</v>
      </c>
      <c r="C21" s="123">
        <v>7</v>
      </c>
      <c r="D21" s="123">
        <v>10</v>
      </c>
      <c r="E21" s="123">
        <v>0</v>
      </c>
      <c r="F21" s="123">
        <f t="shared" si="7"/>
        <v>10</v>
      </c>
      <c r="G21" s="123">
        <v>52</v>
      </c>
      <c r="H21" s="123">
        <v>115</v>
      </c>
      <c r="I21" s="123">
        <f t="shared" si="4"/>
        <v>119</v>
      </c>
      <c r="J21" s="123">
        <v>234</v>
      </c>
      <c r="K21" s="123">
        <v>132</v>
      </c>
      <c r="L21" s="123">
        <f t="shared" si="5"/>
        <v>114</v>
      </c>
      <c r="M21" s="123">
        <v>246</v>
      </c>
      <c r="N21" s="123">
        <v>122</v>
      </c>
      <c r="O21" s="123">
        <f t="shared" si="6"/>
        <v>125</v>
      </c>
      <c r="P21" s="123">
        <v>247</v>
      </c>
      <c r="Q21" s="123">
        <f t="shared" si="8"/>
        <v>369</v>
      </c>
      <c r="R21" s="123">
        <f t="shared" si="9"/>
        <v>358</v>
      </c>
      <c r="S21" s="123">
        <f t="shared" si="10"/>
        <v>727</v>
      </c>
      <c r="T21" s="123">
        <v>21</v>
      </c>
      <c r="U21" s="123">
        <v>37</v>
      </c>
      <c r="V21" s="123">
        <v>10</v>
      </c>
      <c r="W21" s="123">
        <v>0</v>
      </c>
      <c r="X21" s="123">
        <v>10</v>
      </c>
      <c r="Y21" s="123">
        <v>2</v>
      </c>
      <c r="Z21" s="123">
        <v>0</v>
      </c>
      <c r="AA21" s="123">
        <v>114</v>
      </c>
      <c r="AB21" s="123">
        <v>9</v>
      </c>
      <c r="AC21" s="123">
        <v>2</v>
      </c>
      <c r="AD21" s="123">
        <v>0</v>
      </c>
      <c r="AE21" s="123">
        <v>96</v>
      </c>
      <c r="AF21" s="123">
        <v>51</v>
      </c>
      <c r="AG21" s="123">
        <v>147</v>
      </c>
      <c r="AH21" s="123">
        <v>9</v>
      </c>
      <c r="AI21" s="123">
        <v>0</v>
      </c>
      <c r="AJ21" s="123">
        <v>18</v>
      </c>
      <c r="AK21" s="123">
        <v>27</v>
      </c>
    </row>
    <row r="22" spans="1:37" ht="54" customHeight="1" x14ac:dyDescent="0.2">
      <c r="A22" s="1060"/>
      <c r="B22" s="160" t="s">
        <v>247</v>
      </c>
      <c r="C22" s="123">
        <v>23</v>
      </c>
      <c r="D22" s="123">
        <v>63</v>
      </c>
      <c r="E22" s="123">
        <v>0</v>
      </c>
      <c r="F22" s="123">
        <f t="shared" si="7"/>
        <v>63</v>
      </c>
      <c r="G22" s="123">
        <v>594</v>
      </c>
      <c r="H22" s="123">
        <v>1980</v>
      </c>
      <c r="I22" s="123">
        <f t="shared" si="4"/>
        <v>1896</v>
      </c>
      <c r="J22" s="123">
        <v>3876</v>
      </c>
      <c r="K22" s="123">
        <v>1915</v>
      </c>
      <c r="L22" s="123">
        <f t="shared" si="5"/>
        <v>1879</v>
      </c>
      <c r="M22" s="123">
        <v>3794</v>
      </c>
      <c r="N22" s="123">
        <v>1965</v>
      </c>
      <c r="O22" s="123">
        <f t="shared" si="6"/>
        <v>1997</v>
      </c>
      <c r="P22" s="123">
        <v>3962</v>
      </c>
      <c r="Q22" s="123">
        <f t="shared" si="8"/>
        <v>5860</v>
      </c>
      <c r="R22" s="123">
        <f t="shared" si="9"/>
        <v>5772</v>
      </c>
      <c r="S22" s="123">
        <f t="shared" si="10"/>
        <v>11632</v>
      </c>
      <c r="T22" s="123">
        <v>202</v>
      </c>
      <c r="U22" s="123">
        <v>718</v>
      </c>
      <c r="V22" s="123">
        <v>59</v>
      </c>
      <c r="W22" s="123">
        <v>0</v>
      </c>
      <c r="X22" s="123">
        <v>61</v>
      </c>
      <c r="Y22" s="123">
        <v>23</v>
      </c>
      <c r="Z22" s="123">
        <v>0</v>
      </c>
      <c r="AA22" s="123">
        <v>1004</v>
      </c>
      <c r="AB22" s="123">
        <v>58</v>
      </c>
      <c r="AC22" s="123">
        <v>6</v>
      </c>
      <c r="AD22" s="123">
        <v>4</v>
      </c>
      <c r="AE22" s="123">
        <v>809</v>
      </c>
      <c r="AF22" s="123">
        <v>406</v>
      </c>
      <c r="AG22" s="123">
        <v>1215</v>
      </c>
      <c r="AH22" s="123">
        <v>66</v>
      </c>
      <c r="AI22" s="123">
        <v>0</v>
      </c>
      <c r="AJ22" s="123">
        <v>164</v>
      </c>
      <c r="AK22" s="123">
        <v>230</v>
      </c>
    </row>
    <row r="23" spans="1:37" ht="54" customHeight="1" x14ac:dyDescent="0.2">
      <c r="A23" s="1060"/>
      <c r="B23" s="160" t="s">
        <v>248</v>
      </c>
      <c r="C23" s="123">
        <v>8</v>
      </c>
      <c r="D23" s="123">
        <v>12</v>
      </c>
      <c r="E23" s="123">
        <v>0</v>
      </c>
      <c r="F23" s="123">
        <f t="shared" si="7"/>
        <v>12</v>
      </c>
      <c r="G23" s="123">
        <v>59</v>
      </c>
      <c r="H23" s="123">
        <v>150</v>
      </c>
      <c r="I23" s="123">
        <f t="shared" si="4"/>
        <v>144</v>
      </c>
      <c r="J23" s="123">
        <v>294</v>
      </c>
      <c r="K23" s="123">
        <v>133</v>
      </c>
      <c r="L23" s="123">
        <f t="shared" si="5"/>
        <v>167</v>
      </c>
      <c r="M23" s="123">
        <v>300</v>
      </c>
      <c r="N23" s="123">
        <v>177</v>
      </c>
      <c r="O23" s="123">
        <f t="shared" si="6"/>
        <v>154</v>
      </c>
      <c r="P23" s="123">
        <v>331</v>
      </c>
      <c r="Q23" s="123">
        <f t="shared" si="8"/>
        <v>460</v>
      </c>
      <c r="R23" s="123">
        <f t="shared" si="9"/>
        <v>465</v>
      </c>
      <c r="S23" s="123">
        <f t="shared" si="10"/>
        <v>925</v>
      </c>
      <c r="T23" s="123">
        <v>18</v>
      </c>
      <c r="U23" s="123">
        <v>29</v>
      </c>
      <c r="V23" s="123">
        <v>10</v>
      </c>
      <c r="W23" s="123">
        <v>0</v>
      </c>
      <c r="X23" s="123">
        <v>10</v>
      </c>
      <c r="Y23" s="123">
        <v>2</v>
      </c>
      <c r="Z23" s="123">
        <v>0</v>
      </c>
      <c r="AA23" s="123">
        <v>119</v>
      </c>
      <c r="AB23" s="123">
        <v>9</v>
      </c>
      <c r="AC23" s="123">
        <v>0</v>
      </c>
      <c r="AD23" s="123">
        <v>0</v>
      </c>
      <c r="AE23" s="123">
        <v>101</v>
      </c>
      <c r="AF23" s="123">
        <v>49</v>
      </c>
      <c r="AG23" s="123">
        <v>150</v>
      </c>
      <c r="AH23" s="123">
        <v>10</v>
      </c>
      <c r="AI23" s="123">
        <v>0</v>
      </c>
      <c r="AJ23" s="123">
        <v>40</v>
      </c>
      <c r="AK23" s="123">
        <v>50</v>
      </c>
    </row>
    <row r="24" spans="1:37" ht="54" customHeight="1" x14ac:dyDescent="0.2">
      <c r="A24" s="1060"/>
      <c r="B24" s="160" t="s">
        <v>249</v>
      </c>
      <c r="C24" s="123">
        <v>10</v>
      </c>
      <c r="D24" s="123">
        <v>22</v>
      </c>
      <c r="E24" s="123">
        <v>0</v>
      </c>
      <c r="F24" s="123">
        <f t="shared" si="7"/>
        <v>22</v>
      </c>
      <c r="G24" s="123">
        <v>110</v>
      </c>
      <c r="H24" s="123">
        <v>260</v>
      </c>
      <c r="I24" s="123">
        <f t="shared" si="4"/>
        <v>249</v>
      </c>
      <c r="J24" s="123">
        <v>509</v>
      </c>
      <c r="K24" s="123">
        <v>254</v>
      </c>
      <c r="L24" s="123">
        <f t="shared" si="5"/>
        <v>253</v>
      </c>
      <c r="M24" s="123">
        <v>507</v>
      </c>
      <c r="N24" s="123">
        <v>268</v>
      </c>
      <c r="O24" s="123">
        <f t="shared" si="6"/>
        <v>245</v>
      </c>
      <c r="P24" s="123">
        <v>513</v>
      </c>
      <c r="Q24" s="123">
        <f t="shared" si="8"/>
        <v>782</v>
      </c>
      <c r="R24" s="123">
        <f t="shared" si="9"/>
        <v>747</v>
      </c>
      <c r="S24" s="123">
        <f t="shared" si="10"/>
        <v>1529</v>
      </c>
      <c r="T24" s="123">
        <v>31</v>
      </c>
      <c r="U24" s="123">
        <v>53</v>
      </c>
      <c r="V24" s="123">
        <v>20</v>
      </c>
      <c r="W24" s="123">
        <v>0</v>
      </c>
      <c r="X24" s="123">
        <v>19</v>
      </c>
      <c r="Y24" s="123">
        <v>2</v>
      </c>
      <c r="Z24" s="123">
        <v>0</v>
      </c>
      <c r="AA24" s="123">
        <v>233</v>
      </c>
      <c r="AB24" s="123">
        <v>17</v>
      </c>
      <c r="AC24" s="123">
        <v>2</v>
      </c>
      <c r="AD24" s="123">
        <v>2</v>
      </c>
      <c r="AE24" s="123">
        <v>190</v>
      </c>
      <c r="AF24" s="123">
        <v>105</v>
      </c>
      <c r="AG24" s="123">
        <v>295</v>
      </c>
      <c r="AH24" s="123">
        <v>16</v>
      </c>
      <c r="AI24" s="123">
        <v>0</v>
      </c>
      <c r="AJ24" s="123">
        <v>39</v>
      </c>
      <c r="AK24" s="123">
        <v>55</v>
      </c>
    </row>
    <row r="25" spans="1:37" ht="54" customHeight="1" x14ac:dyDescent="0.2">
      <c r="A25" s="1060"/>
      <c r="B25" s="161" t="s">
        <v>250</v>
      </c>
      <c r="C25" s="123">
        <v>18</v>
      </c>
      <c r="D25" s="123">
        <v>46</v>
      </c>
      <c r="E25" s="123">
        <v>1</v>
      </c>
      <c r="F25" s="123">
        <f t="shared" si="7"/>
        <v>47</v>
      </c>
      <c r="G25" s="123">
        <v>359</v>
      </c>
      <c r="H25" s="123">
        <v>1113</v>
      </c>
      <c r="I25" s="123">
        <f t="shared" si="4"/>
        <v>999</v>
      </c>
      <c r="J25" s="123">
        <v>2112</v>
      </c>
      <c r="K25" s="123">
        <v>1054</v>
      </c>
      <c r="L25" s="123">
        <f t="shared" si="5"/>
        <v>1053</v>
      </c>
      <c r="M25" s="123">
        <v>2107</v>
      </c>
      <c r="N25" s="123">
        <v>1131</v>
      </c>
      <c r="O25" s="123">
        <f t="shared" si="6"/>
        <v>1084</v>
      </c>
      <c r="P25" s="123">
        <v>2215</v>
      </c>
      <c r="Q25" s="123">
        <f t="shared" si="8"/>
        <v>3298</v>
      </c>
      <c r="R25" s="123">
        <f t="shared" si="9"/>
        <v>3136</v>
      </c>
      <c r="S25" s="123">
        <f t="shared" si="10"/>
        <v>6434</v>
      </c>
      <c r="T25" s="123">
        <v>123</v>
      </c>
      <c r="U25" s="123">
        <v>311</v>
      </c>
      <c r="V25" s="123">
        <v>45</v>
      </c>
      <c r="W25" s="123">
        <v>0</v>
      </c>
      <c r="X25" s="123">
        <v>48</v>
      </c>
      <c r="Y25" s="123">
        <v>7</v>
      </c>
      <c r="Z25" s="123">
        <v>0</v>
      </c>
      <c r="AA25" s="123">
        <v>649</v>
      </c>
      <c r="AB25" s="123">
        <v>47</v>
      </c>
      <c r="AC25" s="123">
        <v>4</v>
      </c>
      <c r="AD25" s="123">
        <v>9</v>
      </c>
      <c r="AE25" s="123">
        <v>507</v>
      </c>
      <c r="AF25" s="123">
        <v>302</v>
      </c>
      <c r="AG25" s="123">
        <v>809</v>
      </c>
      <c r="AH25" s="123">
        <v>48</v>
      </c>
      <c r="AI25" s="123">
        <v>0</v>
      </c>
      <c r="AJ25" s="123">
        <v>85</v>
      </c>
      <c r="AK25" s="123">
        <v>133</v>
      </c>
    </row>
    <row r="26" spans="1:37" ht="54" customHeight="1" x14ac:dyDescent="0.2">
      <c r="A26" s="1060"/>
      <c r="B26" s="160" t="s">
        <v>251</v>
      </c>
      <c r="C26" s="123">
        <v>19</v>
      </c>
      <c r="D26" s="123">
        <v>48</v>
      </c>
      <c r="E26" s="123">
        <v>0</v>
      </c>
      <c r="F26" s="123">
        <f t="shared" si="7"/>
        <v>48</v>
      </c>
      <c r="G26" s="123">
        <v>458</v>
      </c>
      <c r="H26" s="123">
        <v>1473</v>
      </c>
      <c r="I26" s="123">
        <f t="shared" si="4"/>
        <v>1382</v>
      </c>
      <c r="J26" s="123">
        <v>2855</v>
      </c>
      <c r="K26" s="123">
        <v>1481</v>
      </c>
      <c r="L26" s="123">
        <f t="shared" si="5"/>
        <v>1381</v>
      </c>
      <c r="M26" s="123">
        <v>2862</v>
      </c>
      <c r="N26" s="123">
        <v>1493</v>
      </c>
      <c r="O26" s="123">
        <f t="shared" si="6"/>
        <v>1462</v>
      </c>
      <c r="P26" s="123">
        <v>2955</v>
      </c>
      <c r="Q26" s="123">
        <f t="shared" si="8"/>
        <v>4447</v>
      </c>
      <c r="R26" s="123">
        <f t="shared" si="9"/>
        <v>4225</v>
      </c>
      <c r="S26" s="123">
        <f t="shared" si="10"/>
        <v>8672</v>
      </c>
      <c r="T26" s="123">
        <v>169</v>
      </c>
      <c r="U26" s="123">
        <v>527</v>
      </c>
      <c r="V26" s="123">
        <v>47</v>
      </c>
      <c r="W26" s="123">
        <v>0</v>
      </c>
      <c r="X26" s="123">
        <v>47</v>
      </c>
      <c r="Y26" s="123">
        <v>11</v>
      </c>
      <c r="Z26" s="123">
        <v>0</v>
      </c>
      <c r="AA26" s="123">
        <v>806</v>
      </c>
      <c r="AB26" s="123">
        <v>48</v>
      </c>
      <c r="AC26" s="123">
        <v>8</v>
      </c>
      <c r="AD26" s="123">
        <v>7</v>
      </c>
      <c r="AE26" s="123">
        <v>624</v>
      </c>
      <c r="AF26" s="123">
        <v>350</v>
      </c>
      <c r="AG26" s="123">
        <v>974</v>
      </c>
      <c r="AH26" s="123">
        <v>46</v>
      </c>
      <c r="AI26" s="123">
        <v>0</v>
      </c>
      <c r="AJ26" s="123">
        <v>82</v>
      </c>
      <c r="AK26" s="123">
        <v>128</v>
      </c>
    </row>
    <row r="27" spans="1:37" ht="54" customHeight="1" x14ac:dyDescent="0.2">
      <c r="A27" s="1060"/>
      <c r="B27" s="160" t="s">
        <v>252</v>
      </c>
      <c r="C27" s="123">
        <v>8</v>
      </c>
      <c r="D27" s="123">
        <v>37</v>
      </c>
      <c r="E27" s="123">
        <v>0</v>
      </c>
      <c r="F27" s="123">
        <f t="shared" si="7"/>
        <v>37</v>
      </c>
      <c r="G27" s="123">
        <v>269</v>
      </c>
      <c r="H27" s="123">
        <v>837</v>
      </c>
      <c r="I27" s="123">
        <f t="shared" si="4"/>
        <v>871</v>
      </c>
      <c r="J27" s="123">
        <v>1708</v>
      </c>
      <c r="K27" s="123">
        <v>864</v>
      </c>
      <c r="L27" s="123">
        <f t="shared" si="5"/>
        <v>790</v>
      </c>
      <c r="M27" s="123">
        <v>1654</v>
      </c>
      <c r="N27" s="123">
        <v>883</v>
      </c>
      <c r="O27" s="123">
        <f t="shared" si="6"/>
        <v>850</v>
      </c>
      <c r="P27" s="123">
        <v>1733</v>
      </c>
      <c r="Q27" s="123">
        <f t="shared" si="8"/>
        <v>2584</v>
      </c>
      <c r="R27" s="123">
        <f t="shared" si="9"/>
        <v>2511</v>
      </c>
      <c r="S27" s="123">
        <f t="shared" si="10"/>
        <v>5095</v>
      </c>
      <c r="T27" s="123">
        <v>81</v>
      </c>
      <c r="U27" s="123">
        <v>258</v>
      </c>
      <c r="V27" s="123">
        <v>32</v>
      </c>
      <c r="W27" s="123">
        <v>0</v>
      </c>
      <c r="X27" s="123">
        <v>36</v>
      </c>
      <c r="Y27" s="123">
        <v>6</v>
      </c>
      <c r="Z27" s="123">
        <v>0</v>
      </c>
      <c r="AA27" s="123">
        <v>505</v>
      </c>
      <c r="AB27" s="123">
        <v>30</v>
      </c>
      <c r="AC27" s="123">
        <v>5</v>
      </c>
      <c r="AD27" s="123">
        <v>1</v>
      </c>
      <c r="AE27" s="123">
        <v>393</v>
      </c>
      <c r="AF27" s="123">
        <v>222</v>
      </c>
      <c r="AG27" s="123">
        <v>615</v>
      </c>
      <c r="AH27" s="123">
        <v>34</v>
      </c>
      <c r="AI27" s="123">
        <v>0</v>
      </c>
      <c r="AJ27" s="123">
        <v>94</v>
      </c>
      <c r="AK27" s="123">
        <v>128</v>
      </c>
    </row>
    <row r="28" spans="1:37" ht="54" customHeight="1" x14ac:dyDescent="0.2">
      <c r="A28" s="162"/>
      <c r="B28" s="163" t="s">
        <v>253</v>
      </c>
      <c r="C28" s="346">
        <v>5</v>
      </c>
      <c r="D28" s="346">
        <v>20</v>
      </c>
      <c r="E28" s="346">
        <v>0</v>
      </c>
      <c r="F28" s="346">
        <f t="shared" ref="F28" si="11">D28+E28</f>
        <v>20</v>
      </c>
      <c r="G28" s="346">
        <v>129</v>
      </c>
      <c r="H28" s="346">
        <v>364</v>
      </c>
      <c r="I28" s="346">
        <f t="shared" si="4"/>
        <v>306</v>
      </c>
      <c r="J28" s="346">
        <v>670</v>
      </c>
      <c r="K28" s="346">
        <v>336</v>
      </c>
      <c r="L28" s="346">
        <f t="shared" si="5"/>
        <v>307</v>
      </c>
      <c r="M28" s="346">
        <v>643</v>
      </c>
      <c r="N28" s="346">
        <v>354</v>
      </c>
      <c r="O28" s="346">
        <f t="shared" si="6"/>
        <v>363</v>
      </c>
      <c r="P28" s="346">
        <v>717</v>
      </c>
      <c r="Q28" s="346">
        <f t="shared" ref="Q28" si="12">H28+K28+N28</f>
        <v>1054</v>
      </c>
      <c r="R28" s="346">
        <f t="shared" ref="R28" si="13">I28+L28+O28</f>
        <v>976</v>
      </c>
      <c r="S28" s="346">
        <f t="shared" ref="S28" si="14">Q28+R28</f>
        <v>2030</v>
      </c>
      <c r="T28" s="346">
        <v>44</v>
      </c>
      <c r="U28" s="346">
        <v>122</v>
      </c>
      <c r="V28" s="346">
        <v>20</v>
      </c>
      <c r="W28" s="346">
        <v>0</v>
      </c>
      <c r="X28" s="346">
        <v>20</v>
      </c>
      <c r="Y28" s="346">
        <v>4</v>
      </c>
      <c r="Z28" s="346">
        <v>0</v>
      </c>
      <c r="AA28" s="346">
        <v>248</v>
      </c>
      <c r="AB28" s="346">
        <v>18</v>
      </c>
      <c r="AC28" s="346">
        <v>1</v>
      </c>
      <c r="AD28" s="346">
        <v>1</v>
      </c>
      <c r="AE28" s="346">
        <v>201</v>
      </c>
      <c r="AF28" s="346">
        <v>111</v>
      </c>
      <c r="AG28" s="346">
        <v>312</v>
      </c>
      <c r="AH28" s="346">
        <v>16</v>
      </c>
      <c r="AI28" s="346">
        <v>0</v>
      </c>
      <c r="AJ28" s="346">
        <v>36</v>
      </c>
      <c r="AK28" s="346">
        <v>52</v>
      </c>
    </row>
    <row r="29" spans="1:37" ht="23.45" customHeight="1" x14ac:dyDescent="0.2">
      <c r="A29" s="140"/>
      <c r="B29" s="140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</row>
    <row r="30" spans="1:37" ht="23.45" customHeight="1" x14ac:dyDescent="0.2">
      <c r="A30" s="165"/>
      <c r="B30" s="140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</row>
    <row r="31" spans="1:37" ht="23.45" customHeight="1" x14ac:dyDescent="0.2">
      <c r="A31" s="166" t="s">
        <v>224</v>
      </c>
      <c r="B31" s="140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</row>
    <row r="32" spans="1:37" ht="23.45" customHeight="1" x14ac:dyDescent="0.2">
      <c r="A32" s="678"/>
      <c r="B32" s="678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</row>
    <row r="33" spans="1:37" ht="54" customHeight="1" x14ac:dyDescent="0.2">
      <c r="A33" s="1023" t="s">
        <v>632</v>
      </c>
      <c r="B33" s="1024"/>
      <c r="C33" s="364">
        <v>179</v>
      </c>
      <c r="D33" s="365">
        <v>614</v>
      </c>
      <c r="E33" s="365">
        <v>6</v>
      </c>
      <c r="F33" s="364">
        <v>620</v>
      </c>
      <c r="G33" s="366">
        <v>5556</v>
      </c>
      <c r="H33" s="365">
        <v>22496</v>
      </c>
      <c r="I33" s="365">
        <v>21780</v>
      </c>
      <c r="J33" s="365">
        <v>44276</v>
      </c>
      <c r="K33" s="365">
        <v>22309</v>
      </c>
      <c r="L33" s="365">
        <v>21559</v>
      </c>
      <c r="M33" s="365">
        <v>43868</v>
      </c>
      <c r="N33" s="365">
        <v>22702</v>
      </c>
      <c r="O33" s="365">
        <v>21701</v>
      </c>
      <c r="P33" s="365">
        <v>44403</v>
      </c>
      <c r="Q33" s="364">
        <v>67507</v>
      </c>
      <c r="R33" s="364">
        <v>65040</v>
      </c>
      <c r="S33" s="364">
        <v>132547</v>
      </c>
      <c r="T33" s="366">
        <v>1211</v>
      </c>
      <c r="U33" s="365">
        <v>3413</v>
      </c>
      <c r="V33" s="365">
        <v>589</v>
      </c>
      <c r="W33" s="364">
        <v>0</v>
      </c>
      <c r="X33" s="365">
        <v>610</v>
      </c>
      <c r="Y33" s="364">
        <v>43</v>
      </c>
      <c r="Z33" s="364">
        <v>0</v>
      </c>
      <c r="AA33" s="365">
        <v>10014</v>
      </c>
      <c r="AB33" s="364">
        <v>605</v>
      </c>
      <c r="AC33" s="366">
        <v>87</v>
      </c>
      <c r="AD33" s="365">
        <v>24</v>
      </c>
      <c r="AE33" s="365">
        <v>7598</v>
      </c>
      <c r="AF33" s="364">
        <v>4374</v>
      </c>
      <c r="AG33" s="365">
        <v>11972</v>
      </c>
      <c r="AH33" s="365">
        <v>614</v>
      </c>
      <c r="AI33" s="365">
        <v>3</v>
      </c>
      <c r="AJ33" s="364">
        <v>1230</v>
      </c>
      <c r="AK33" s="364">
        <v>1847</v>
      </c>
    </row>
    <row r="34" spans="1:37" ht="54" customHeight="1" x14ac:dyDescent="0.2">
      <c r="A34" s="1023" t="s">
        <v>633</v>
      </c>
      <c r="B34" s="1024"/>
      <c r="C34" s="367">
        <v>179</v>
      </c>
      <c r="D34" s="368">
        <v>606</v>
      </c>
      <c r="E34" s="368">
        <v>6</v>
      </c>
      <c r="F34" s="367">
        <v>612</v>
      </c>
      <c r="G34" s="369">
        <v>5606</v>
      </c>
      <c r="H34" s="368">
        <v>22051</v>
      </c>
      <c r="I34" s="368">
        <v>21281</v>
      </c>
      <c r="J34" s="368">
        <v>43332</v>
      </c>
      <c r="K34" s="368">
        <v>22496</v>
      </c>
      <c r="L34" s="368">
        <v>21766</v>
      </c>
      <c r="M34" s="368">
        <v>44262</v>
      </c>
      <c r="N34" s="370">
        <v>22330</v>
      </c>
      <c r="O34" s="368">
        <v>21587</v>
      </c>
      <c r="P34" s="370">
        <v>43917</v>
      </c>
      <c r="Q34" s="371">
        <v>66877</v>
      </c>
      <c r="R34" s="367">
        <v>64634</v>
      </c>
      <c r="S34" s="371">
        <v>131511</v>
      </c>
      <c r="T34" s="371">
        <v>1293</v>
      </c>
      <c r="U34" s="371">
        <v>3686</v>
      </c>
      <c r="V34" s="164">
        <v>580</v>
      </c>
      <c r="W34" s="367">
        <v>0</v>
      </c>
      <c r="X34" s="367">
        <v>599</v>
      </c>
      <c r="Y34" s="367">
        <v>94</v>
      </c>
      <c r="Z34" s="367">
        <v>0</v>
      </c>
      <c r="AA34" s="368">
        <v>9963</v>
      </c>
      <c r="AB34" s="368">
        <v>586</v>
      </c>
      <c r="AC34" s="372">
        <v>88</v>
      </c>
      <c r="AD34" s="164">
        <v>28</v>
      </c>
      <c r="AE34" s="368">
        <v>7555</v>
      </c>
      <c r="AF34" s="368">
        <v>4383</v>
      </c>
      <c r="AG34" s="367">
        <v>11938</v>
      </c>
      <c r="AH34" s="164">
        <v>608</v>
      </c>
      <c r="AI34" s="368">
        <v>4</v>
      </c>
      <c r="AJ34" s="368">
        <v>1209</v>
      </c>
      <c r="AK34" s="371">
        <v>1821</v>
      </c>
    </row>
    <row r="35" spans="1:37" ht="54" customHeight="1" x14ac:dyDescent="0.2">
      <c r="A35" s="1023" t="s">
        <v>634</v>
      </c>
      <c r="B35" s="1025"/>
      <c r="C35" s="367">
        <v>179</v>
      </c>
      <c r="D35" s="368">
        <v>595</v>
      </c>
      <c r="E35" s="368">
        <v>6</v>
      </c>
      <c r="F35" s="367">
        <v>601</v>
      </c>
      <c r="G35" s="369">
        <v>5545</v>
      </c>
      <c r="H35" s="368">
        <v>21661</v>
      </c>
      <c r="I35" s="368">
        <v>20892</v>
      </c>
      <c r="J35" s="368">
        <v>42553</v>
      </c>
      <c r="K35" s="368">
        <v>22070</v>
      </c>
      <c r="L35" s="368">
        <v>21263</v>
      </c>
      <c r="M35" s="368">
        <v>43333</v>
      </c>
      <c r="N35" s="370">
        <v>21720</v>
      </c>
      <c r="O35" s="368">
        <v>20140</v>
      </c>
      <c r="P35" s="370">
        <v>44161</v>
      </c>
      <c r="Q35" s="371">
        <v>66172</v>
      </c>
      <c r="R35" s="367">
        <v>63875</v>
      </c>
      <c r="S35" s="371">
        <v>130047</v>
      </c>
      <c r="T35" s="371">
        <v>1284</v>
      </c>
      <c r="U35" s="164">
        <v>3854</v>
      </c>
      <c r="V35" s="367">
        <v>573</v>
      </c>
      <c r="W35" s="367">
        <v>0</v>
      </c>
      <c r="X35" s="367">
        <v>597</v>
      </c>
      <c r="Y35" s="367">
        <v>115</v>
      </c>
      <c r="Z35" s="367">
        <v>0</v>
      </c>
      <c r="AA35" s="368">
        <v>9835</v>
      </c>
      <c r="AB35" s="372">
        <v>579</v>
      </c>
      <c r="AC35" s="164">
        <v>96</v>
      </c>
      <c r="AD35" s="368">
        <v>29</v>
      </c>
      <c r="AE35" s="368">
        <v>7477</v>
      </c>
      <c r="AF35" s="367">
        <v>4347</v>
      </c>
      <c r="AG35" s="164">
        <v>11824</v>
      </c>
      <c r="AH35" s="368">
        <v>592</v>
      </c>
      <c r="AI35" s="368">
        <v>6</v>
      </c>
      <c r="AJ35" s="371">
        <v>1207</v>
      </c>
      <c r="AK35" s="373">
        <v>1805</v>
      </c>
    </row>
    <row r="36" spans="1:37" ht="54" customHeight="1" x14ac:dyDescent="0.2">
      <c r="A36" s="1026" t="s">
        <v>635</v>
      </c>
      <c r="B36" s="1027"/>
      <c r="C36" s="374">
        <v>179</v>
      </c>
      <c r="D36" s="374">
        <v>585</v>
      </c>
      <c r="E36" s="374">
        <v>6</v>
      </c>
      <c r="F36" s="374">
        <v>591</v>
      </c>
      <c r="G36" s="374">
        <v>5446</v>
      </c>
      <c r="H36" s="374">
        <v>20747</v>
      </c>
      <c r="I36" s="374">
        <v>20156</v>
      </c>
      <c r="J36" s="374">
        <v>40903</v>
      </c>
      <c r="K36" s="374">
        <v>21646</v>
      </c>
      <c r="L36" s="374">
        <v>20904</v>
      </c>
      <c r="M36" s="374">
        <v>42550</v>
      </c>
      <c r="N36" s="374">
        <v>22061</v>
      </c>
      <c r="O36" s="374">
        <v>21276</v>
      </c>
      <c r="P36" s="374">
        <v>43337</v>
      </c>
      <c r="Q36" s="374">
        <v>64454</v>
      </c>
      <c r="R36" s="374">
        <v>62336</v>
      </c>
      <c r="S36" s="374">
        <v>126790</v>
      </c>
      <c r="T36" s="374">
        <v>1308</v>
      </c>
      <c r="U36" s="374">
        <v>3992</v>
      </c>
      <c r="V36" s="374">
        <v>565</v>
      </c>
      <c r="W36" s="374">
        <v>0</v>
      </c>
      <c r="X36" s="374">
        <v>590</v>
      </c>
      <c r="Y36" s="374">
        <v>133</v>
      </c>
      <c r="Z36" s="374">
        <v>0</v>
      </c>
      <c r="AA36" s="374">
        <v>9582</v>
      </c>
      <c r="AB36" s="374">
        <v>571</v>
      </c>
      <c r="AC36" s="374">
        <v>92</v>
      </c>
      <c r="AD36" s="374">
        <v>31</v>
      </c>
      <c r="AE36" s="374">
        <v>7305</v>
      </c>
      <c r="AF36" s="374">
        <v>4259</v>
      </c>
      <c r="AG36" s="374">
        <v>11565</v>
      </c>
      <c r="AH36" s="374">
        <v>584</v>
      </c>
      <c r="AI36" s="374">
        <v>12</v>
      </c>
      <c r="AJ36" s="374">
        <v>1224</v>
      </c>
      <c r="AK36" s="374">
        <v>1820</v>
      </c>
    </row>
    <row r="37" spans="1:37" ht="54" customHeight="1" x14ac:dyDescent="0.2">
      <c r="A37" s="1028" t="s">
        <v>636</v>
      </c>
      <c r="B37" s="1029"/>
      <c r="C37" s="375">
        <v>179</v>
      </c>
      <c r="D37" s="376">
        <v>571</v>
      </c>
      <c r="E37" s="376">
        <v>6</v>
      </c>
      <c r="F37" s="375">
        <v>577</v>
      </c>
      <c r="G37" s="377">
        <v>5309</v>
      </c>
      <c r="H37" s="376">
        <v>20189</v>
      </c>
      <c r="I37" s="376">
        <v>19174</v>
      </c>
      <c r="J37" s="376">
        <v>39363</v>
      </c>
      <c r="K37" s="376">
        <v>20728</v>
      </c>
      <c r="L37" s="376">
        <v>20142</v>
      </c>
      <c r="M37" s="376">
        <v>40870</v>
      </c>
      <c r="N37" s="376">
        <v>21644</v>
      </c>
      <c r="O37" s="376">
        <v>20881</v>
      </c>
      <c r="P37" s="376">
        <v>42525</v>
      </c>
      <c r="Q37" s="375">
        <v>62561</v>
      </c>
      <c r="R37" s="375">
        <v>60197</v>
      </c>
      <c r="S37" s="375">
        <v>122758</v>
      </c>
      <c r="T37" s="377">
        <v>1296</v>
      </c>
      <c r="U37" s="376">
        <v>4087</v>
      </c>
      <c r="V37" s="376">
        <v>554</v>
      </c>
      <c r="W37" s="375">
        <v>0</v>
      </c>
      <c r="X37" s="376">
        <v>576</v>
      </c>
      <c r="Y37" s="375">
        <v>148</v>
      </c>
      <c r="Z37" s="375">
        <v>0</v>
      </c>
      <c r="AA37" s="376">
        <v>9387</v>
      </c>
      <c r="AB37" s="376">
        <v>561</v>
      </c>
      <c r="AC37" s="375">
        <v>87</v>
      </c>
      <c r="AD37" s="376">
        <v>31</v>
      </c>
      <c r="AE37" s="376">
        <v>7162</v>
      </c>
      <c r="AF37" s="376">
        <v>4182</v>
      </c>
      <c r="AG37" s="375">
        <v>11344</v>
      </c>
      <c r="AH37" s="377">
        <v>576</v>
      </c>
      <c r="AI37" s="376">
        <v>18</v>
      </c>
      <c r="AJ37" s="375">
        <v>1200</v>
      </c>
      <c r="AK37" s="375">
        <v>1794</v>
      </c>
    </row>
  </sheetData>
  <mergeCells count="50">
    <mergeCell ref="A1:AJ1"/>
    <mergeCell ref="A2:B2"/>
    <mergeCell ref="A3:B7"/>
    <mergeCell ref="C3:C7"/>
    <mergeCell ref="D3:F3"/>
    <mergeCell ref="G3:G7"/>
    <mergeCell ref="K3:P3"/>
    <mergeCell ref="T3:U3"/>
    <mergeCell ref="W3:AF3"/>
    <mergeCell ref="AH3:AK3"/>
    <mergeCell ref="AK4:AK7"/>
    <mergeCell ref="W5:W6"/>
    <mergeCell ref="AH5:AH7"/>
    <mergeCell ref="AI5:AI7"/>
    <mergeCell ref="R6:R7"/>
    <mergeCell ref="Q4:S5"/>
    <mergeCell ref="T4:U4"/>
    <mergeCell ref="AE4:AG5"/>
    <mergeCell ref="AH4:AI4"/>
    <mergeCell ref="AJ4:AJ7"/>
    <mergeCell ref="A11:B11"/>
    <mergeCell ref="L6:L7"/>
    <mergeCell ref="M6:M7"/>
    <mergeCell ref="N6:N7"/>
    <mergeCell ref="O6:O7"/>
    <mergeCell ref="D4:D7"/>
    <mergeCell ref="E4:E7"/>
    <mergeCell ref="F4:F7"/>
    <mergeCell ref="H4:J5"/>
    <mergeCell ref="K4:M5"/>
    <mergeCell ref="N4:P5"/>
    <mergeCell ref="H6:H7"/>
    <mergeCell ref="AF6:AF7"/>
    <mergeCell ref="AG6:AG7"/>
    <mergeCell ref="A10:B10"/>
    <mergeCell ref="P6:P7"/>
    <mergeCell ref="Q6:Q7"/>
    <mergeCell ref="I6:I7"/>
    <mergeCell ref="J6:J7"/>
    <mergeCell ref="K6:K7"/>
    <mergeCell ref="S6:S7"/>
    <mergeCell ref="AE6:AE7"/>
    <mergeCell ref="A36:B36"/>
    <mergeCell ref="A37:B37"/>
    <mergeCell ref="A12:B12"/>
    <mergeCell ref="A13:B13"/>
    <mergeCell ref="A16:A27"/>
    <mergeCell ref="A33:B33"/>
    <mergeCell ref="A34:B34"/>
    <mergeCell ref="A35:B35"/>
  </mergeCells>
  <phoneticPr fontId="4"/>
  <dataValidations count="1">
    <dataValidation imeMode="off" allowBlank="1" showInputMessage="1" showErrorMessage="1" sqref="AA35:AJ35 C33:Z35 C37:AK37 AA33:AK34 AL10:AQ10 C9:AK32"/>
  </dataValidations>
  <printOptions horizontalCentered="1"/>
  <pageMargins left="0.39370078740157483" right="0.39370078740157483" top="0.59055118110236227" bottom="0.39370078740157483" header="0" footer="0.31496062992125984"/>
  <headerFooter scaleWithDoc="0">
    <oddFooter>&amp;C&amp;"ＭＳ ゴシック,標準"&amp;8－ &amp;P －</oddFooter>
  </headerFooter>
  <colBreaks count="1" manualBreakCount="1">
    <brk id="17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103"/>
  <sheetViews>
    <sheetView view="pageBreakPreview" zoomScale="75" zoomScaleNormal="70" zoomScaleSheetLayoutView="75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A2" sqref="A2:B2"/>
    </sheetView>
  </sheetViews>
  <sheetFormatPr defaultRowHeight="13.5" x14ac:dyDescent="0.2"/>
  <cols>
    <col min="1" max="1" width="2.69921875" style="167" customWidth="1"/>
    <col min="2" max="2" width="8.69921875" style="167" customWidth="1"/>
    <col min="3" max="4" width="3.69921875" style="167" customWidth="1"/>
    <col min="5" max="5" width="4.19921875" style="167" customWidth="1"/>
    <col min="6" max="6" width="5.69921875" style="167" customWidth="1"/>
    <col min="7" max="20" width="6.296875" style="167" customWidth="1"/>
    <col min="21" max="21" width="7.296875" style="167" customWidth="1"/>
    <col min="22" max="26" width="3.69921875" style="167" customWidth="1"/>
    <col min="27" max="27" width="6.19921875" style="167" customWidth="1"/>
    <col min="28" max="30" width="3.69921875" style="167" customWidth="1"/>
    <col min="31" max="32" width="5.69921875" style="167" customWidth="1"/>
    <col min="33" max="33" width="6.19921875" style="167" customWidth="1"/>
    <col min="34" max="34" width="5.69921875" style="167" customWidth="1"/>
    <col min="35" max="37" width="3.69921875" style="167" customWidth="1"/>
    <col min="38" max="38" width="4.69921875" style="167" customWidth="1"/>
    <col min="39" max="39" width="5.69921875" style="167" customWidth="1"/>
    <col min="40" max="52" width="3.69921875" style="167" customWidth="1"/>
    <col min="53" max="16384" width="8.796875" style="167"/>
  </cols>
  <sheetData>
    <row r="1" spans="1:52" ht="28.5" customHeight="1" x14ac:dyDescent="0.2">
      <c r="A1" s="1117" t="s">
        <v>254</v>
      </c>
      <c r="B1" s="1117"/>
      <c r="C1" s="1117"/>
      <c r="D1" s="1117"/>
      <c r="E1" s="1117"/>
      <c r="F1" s="1117"/>
      <c r="G1" s="1117"/>
      <c r="H1" s="1117"/>
      <c r="I1" s="1117"/>
      <c r="J1" s="1117"/>
      <c r="K1" s="1117"/>
      <c r="L1" s="1117"/>
      <c r="M1" s="1117"/>
      <c r="N1" s="1117"/>
      <c r="O1" s="1117"/>
      <c r="P1" s="1117"/>
      <c r="Q1" s="1117"/>
      <c r="R1" s="1117"/>
      <c r="S1" s="1117"/>
      <c r="T1" s="1117"/>
      <c r="U1" s="1117"/>
      <c r="V1" s="1117"/>
      <c r="W1" s="1117"/>
      <c r="X1" s="1117"/>
      <c r="Y1" s="1117"/>
      <c r="Z1" s="1117"/>
      <c r="AA1" s="1117"/>
      <c r="AB1" s="1117"/>
      <c r="AC1" s="1117"/>
      <c r="AD1" s="1117"/>
      <c r="AE1" s="1117"/>
      <c r="AF1" s="1117"/>
      <c r="AG1" s="1117"/>
      <c r="AH1" s="1117"/>
      <c r="AI1" s="1117"/>
      <c r="AJ1" s="1117"/>
      <c r="AK1" s="1117"/>
      <c r="AL1" s="1117"/>
      <c r="AM1" s="1117"/>
      <c r="AN1" s="1117"/>
      <c r="AO1" s="1117"/>
      <c r="AP1" s="1117"/>
      <c r="AQ1" s="1117"/>
      <c r="AR1" s="1117"/>
      <c r="AS1" s="1117"/>
      <c r="AT1" s="1117"/>
      <c r="AU1" s="1117"/>
      <c r="AV1" s="1117"/>
      <c r="AW1" s="1117"/>
      <c r="AX1" s="1117"/>
      <c r="AY1" s="1117"/>
      <c r="AZ1" s="1117"/>
    </row>
    <row r="2" spans="1:52" ht="18.95" customHeight="1" x14ac:dyDescent="0.2">
      <c r="A2" s="1118" t="s">
        <v>619</v>
      </c>
      <c r="B2" s="111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</row>
    <row r="3" spans="1:52" ht="18" customHeight="1" x14ac:dyDescent="0.2">
      <c r="A3" s="1119" t="s">
        <v>255</v>
      </c>
      <c r="B3" s="169"/>
      <c r="C3" s="1120" t="s">
        <v>256</v>
      </c>
      <c r="D3" s="1121"/>
      <c r="E3" s="1122" t="s">
        <v>257</v>
      </c>
      <c r="F3" s="1125" t="s">
        <v>258</v>
      </c>
      <c r="G3" s="170"/>
      <c r="H3" s="170"/>
      <c r="I3" s="170"/>
      <c r="J3" s="1127" t="s">
        <v>259</v>
      </c>
      <c r="K3" s="1127"/>
      <c r="L3" s="1127"/>
      <c r="M3" s="1127"/>
      <c r="N3" s="1127"/>
      <c r="O3" s="1127"/>
      <c r="P3" s="1127"/>
      <c r="Q3" s="1127"/>
      <c r="R3" s="1127"/>
      <c r="S3" s="170"/>
      <c r="T3" s="170"/>
      <c r="U3" s="170"/>
      <c r="V3" s="1128" t="s">
        <v>260</v>
      </c>
      <c r="W3" s="1129"/>
      <c r="X3" s="1129"/>
      <c r="Y3" s="1129"/>
      <c r="Z3" s="1129"/>
      <c r="AA3" s="1129"/>
      <c r="AB3" s="1129"/>
      <c r="AC3" s="1129"/>
      <c r="AD3" s="1129"/>
      <c r="AE3" s="1129"/>
      <c r="AF3" s="1129"/>
      <c r="AG3" s="1130"/>
      <c r="AH3" s="1128" t="s">
        <v>261</v>
      </c>
      <c r="AI3" s="1129"/>
      <c r="AJ3" s="1129"/>
      <c r="AK3" s="1129"/>
      <c r="AL3" s="1129"/>
      <c r="AM3" s="1130"/>
      <c r="AN3" s="171"/>
      <c r="AO3" s="1127" t="s">
        <v>262</v>
      </c>
      <c r="AP3" s="1127"/>
      <c r="AQ3" s="1127"/>
      <c r="AR3" s="1127"/>
      <c r="AS3" s="1127"/>
      <c r="AT3" s="1127"/>
      <c r="AU3" s="1127"/>
      <c r="AV3" s="1127"/>
      <c r="AW3" s="1127"/>
      <c r="AX3" s="1127"/>
      <c r="AY3" s="1127"/>
      <c r="AZ3" s="172"/>
    </row>
    <row r="4" spans="1:52" ht="18" customHeight="1" x14ac:dyDescent="0.2">
      <c r="A4" s="1108"/>
      <c r="B4" s="173"/>
      <c r="C4" s="174"/>
      <c r="D4" s="175"/>
      <c r="E4" s="1123"/>
      <c r="F4" s="1126"/>
      <c r="G4" s="173"/>
      <c r="H4" s="168"/>
      <c r="I4" s="168"/>
      <c r="J4" s="173"/>
      <c r="K4" s="168"/>
      <c r="L4" s="168"/>
      <c r="M4" s="173"/>
      <c r="N4" s="168"/>
      <c r="O4" s="168"/>
      <c r="P4" s="173"/>
      <c r="Q4" s="168"/>
      <c r="R4" s="168"/>
      <c r="S4" s="173"/>
      <c r="T4" s="168"/>
      <c r="U4" s="176"/>
      <c r="V4" s="177"/>
      <c r="W4" s="177"/>
      <c r="X4" s="177"/>
      <c r="Y4" s="177"/>
      <c r="Z4" s="177"/>
      <c r="AA4" s="177"/>
      <c r="AB4" s="177"/>
      <c r="AC4" s="177"/>
      <c r="AD4" s="177"/>
      <c r="AE4" s="173"/>
      <c r="AF4" s="168"/>
      <c r="AG4" s="168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</row>
    <row r="5" spans="1:52" ht="18" customHeight="1" x14ac:dyDescent="0.2">
      <c r="A5" s="1108"/>
      <c r="B5" s="173"/>
      <c r="C5" s="386" t="s">
        <v>263</v>
      </c>
      <c r="D5" s="175" t="s">
        <v>196</v>
      </c>
      <c r="E5" s="1123"/>
      <c r="F5" s="1126"/>
      <c r="G5" s="178"/>
      <c r="H5" s="179" t="s">
        <v>264</v>
      </c>
      <c r="I5" s="180"/>
      <c r="J5" s="173"/>
      <c r="K5" s="179" t="s">
        <v>265</v>
      </c>
      <c r="L5" s="168"/>
      <c r="M5" s="173"/>
      <c r="N5" s="179" t="s">
        <v>266</v>
      </c>
      <c r="O5" s="168"/>
      <c r="P5" s="173"/>
      <c r="Q5" s="179" t="s">
        <v>267</v>
      </c>
      <c r="R5" s="168"/>
      <c r="S5" s="173"/>
      <c r="T5" s="181" t="s">
        <v>161</v>
      </c>
      <c r="U5" s="182"/>
      <c r="V5" s="386" t="s">
        <v>205</v>
      </c>
      <c r="W5" s="386" t="s">
        <v>268</v>
      </c>
      <c r="X5" s="386" t="s">
        <v>109</v>
      </c>
      <c r="Y5" s="386" t="s">
        <v>269</v>
      </c>
      <c r="Z5" s="386" t="s">
        <v>270</v>
      </c>
      <c r="AA5" s="386" t="s">
        <v>109</v>
      </c>
      <c r="AB5" s="386" t="s">
        <v>112</v>
      </c>
      <c r="AC5" s="386" t="s">
        <v>271</v>
      </c>
      <c r="AD5" s="386" t="s">
        <v>114</v>
      </c>
      <c r="AE5" s="173"/>
      <c r="AF5" s="181" t="s">
        <v>161</v>
      </c>
      <c r="AG5" s="168"/>
      <c r="AH5" s="386" t="s">
        <v>115</v>
      </c>
      <c r="AI5" s="386" t="s">
        <v>272</v>
      </c>
      <c r="AJ5" s="386" t="s">
        <v>273</v>
      </c>
      <c r="AK5" s="386" t="s">
        <v>274</v>
      </c>
      <c r="AL5" s="1109" t="s">
        <v>275</v>
      </c>
      <c r="AM5" s="174"/>
      <c r="AN5" s="386" t="s">
        <v>109</v>
      </c>
      <c r="AO5" s="386" t="s">
        <v>208</v>
      </c>
      <c r="AP5" s="386" t="s">
        <v>276</v>
      </c>
      <c r="AQ5" s="174" t="s">
        <v>277</v>
      </c>
      <c r="AR5" s="174" t="s">
        <v>278</v>
      </c>
      <c r="AS5" s="386" t="s">
        <v>208</v>
      </c>
      <c r="AT5" s="1115" t="s">
        <v>279</v>
      </c>
      <c r="AU5" s="386" t="s">
        <v>564</v>
      </c>
      <c r="AV5" s="386" t="s">
        <v>280</v>
      </c>
      <c r="AW5" s="386" t="s">
        <v>281</v>
      </c>
      <c r="AX5" s="386" t="s">
        <v>282</v>
      </c>
      <c r="AY5" s="386" t="s">
        <v>283</v>
      </c>
      <c r="AZ5" s="174" t="s">
        <v>284</v>
      </c>
    </row>
    <row r="6" spans="1:52" ht="18" customHeight="1" x14ac:dyDescent="0.2">
      <c r="A6" s="1108"/>
      <c r="B6" s="183" t="s">
        <v>285</v>
      </c>
      <c r="C6" s="174"/>
      <c r="D6" s="175"/>
      <c r="E6" s="1123"/>
      <c r="F6" s="1126"/>
      <c r="G6" s="184"/>
      <c r="H6" s="185"/>
      <c r="I6" s="185"/>
      <c r="J6" s="184"/>
      <c r="K6" s="185"/>
      <c r="L6" s="185"/>
      <c r="M6" s="184"/>
      <c r="N6" s="185"/>
      <c r="O6" s="185"/>
      <c r="P6" s="184"/>
      <c r="Q6" s="185"/>
      <c r="R6" s="185"/>
      <c r="S6" s="184"/>
      <c r="T6" s="185"/>
      <c r="U6" s="186"/>
      <c r="V6" s="174"/>
      <c r="W6" s="1131" t="s">
        <v>286</v>
      </c>
      <c r="X6" s="174"/>
      <c r="Y6" s="386" t="s">
        <v>287</v>
      </c>
      <c r="Z6" s="386" t="s">
        <v>288</v>
      </c>
      <c r="AA6" s="174"/>
      <c r="AB6" s="386" t="s">
        <v>120</v>
      </c>
      <c r="AC6" s="386" t="s">
        <v>289</v>
      </c>
      <c r="AD6" s="174"/>
      <c r="AE6" s="184"/>
      <c r="AF6" s="185"/>
      <c r="AG6" s="185"/>
      <c r="AH6" s="386" t="s">
        <v>122</v>
      </c>
      <c r="AI6" s="386" t="s">
        <v>290</v>
      </c>
      <c r="AJ6" s="386" t="s">
        <v>291</v>
      </c>
      <c r="AK6" s="386" t="s">
        <v>292</v>
      </c>
      <c r="AL6" s="1109"/>
      <c r="AM6" s="1131" t="s">
        <v>1</v>
      </c>
      <c r="AN6" s="386" t="s">
        <v>122</v>
      </c>
      <c r="AO6" s="386" t="s">
        <v>293</v>
      </c>
      <c r="AP6" s="386" t="s">
        <v>294</v>
      </c>
      <c r="AQ6" s="174" t="s">
        <v>240</v>
      </c>
      <c r="AR6" s="174" t="s">
        <v>295</v>
      </c>
      <c r="AS6" s="386" t="s">
        <v>296</v>
      </c>
      <c r="AT6" s="1108"/>
      <c r="AU6" s="386" t="s">
        <v>565</v>
      </c>
      <c r="AV6" s="386" t="s">
        <v>297</v>
      </c>
      <c r="AW6" s="174"/>
      <c r="AX6" s="386" t="s">
        <v>298</v>
      </c>
      <c r="AY6" s="386" t="s">
        <v>281</v>
      </c>
      <c r="AZ6" s="174" t="s">
        <v>298</v>
      </c>
    </row>
    <row r="7" spans="1:52" ht="18" customHeight="1" x14ac:dyDescent="0.2">
      <c r="A7" s="1108"/>
      <c r="B7" s="173"/>
      <c r="C7" s="174"/>
      <c r="D7" s="175"/>
      <c r="E7" s="1123"/>
      <c r="F7" s="1126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4"/>
      <c r="W7" s="1131"/>
      <c r="X7" s="174"/>
      <c r="Y7" s="386" t="s">
        <v>109</v>
      </c>
      <c r="Z7" s="386" t="s">
        <v>109</v>
      </c>
      <c r="AA7" s="174"/>
      <c r="AB7" s="386" t="s">
        <v>109</v>
      </c>
      <c r="AC7" s="386" t="s">
        <v>299</v>
      </c>
      <c r="AD7" s="174"/>
      <c r="AE7" s="177"/>
      <c r="AF7" s="177"/>
      <c r="AG7" s="177"/>
      <c r="AH7" s="386" t="s">
        <v>123</v>
      </c>
      <c r="AI7" s="386" t="s">
        <v>300</v>
      </c>
      <c r="AJ7" s="386" t="s">
        <v>123</v>
      </c>
      <c r="AK7" s="386" t="s">
        <v>301</v>
      </c>
      <c r="AL7" s="1109"/>
      <c r="AM7" s="1131"/>
      <c r="AN7" s="386" t="s">
        <v>302</v>
      </c>
      <c r="AO7" s="386" t="s">
        <v>302</v>
      </c>
      <c r="AP7" s="386" t="s">
        <v>302</v>
      </c>
      <c r="AQ7" s="174" t="s">
        <v>280</v>
      </c>
      <c r="AR7" s="174" t="s">
        <v>280</v>
      </c>
      <c r="AS7" s="386" t="s">
        <v>302</v>
      </c>
      <c r="AT7" s="1108"/>
      <c r="AU7" s="386" t="s">
        <v>566</v>
      </c>
      <c r="AV7" s="386" t="s">
        <v>302</v>
      </c>
      <c r="AW7" s="174"/>
      <c r="AX7" s="386" t="s">
        <v>281</v>
      </c>
      <c r="AY7" s="386" t="s">
        <v>303</v>
      </c>
      <c r="AZ7" s="174" t="s">
        <v>281</v>
      </c>
    </row>
    <row r="8" spans="1:52" ht="18" customHeight="1" x14ac:dyDescent="0.2">
      <c r="A8" s="1108"/>
      <c r="B8" s="173"/>
      <c r="C8" s="386" t="s">
        <v>205</v>
      </c>
      <c r="D8" s="175" t="s">
        <v>205</v>
      </c>
      <c r="E8" s="1123"/>
      <c r="F8" s="1126"/>
      <c r="G8" s="386" t="s">
        <v>124</v>
      </c>
      <c r="H8" s="386" t="s">
        <v>125</v>
      </c>
      <c r="I8" s="386" t="s">
        <v>1</v>
      </c>
      <c r="J8" s="386" t="s">
        <v>124</v>
      </c>
      <c r="K8" s="386" t="s">
        <v>125</v>
      </c>
      <c r="L8" s="386" t="s">
        <v>1</v>
      </c>
      <c r="M8" s="386" t="s">
        <v>124</v>
      </c>
      <c r="N8" s="386" t="s">
        <v>125</v>
      </c>
      <c r="O8" s="386" t="s">
        <v>1</v>
      </c>
      <c r="P8" s="386" t="s">
        <v>124</v>
      </c>
      <c r="Q8" s="386" t="s">
        <v>125</v>
      </c>
      <c r="R8" s="386" t="s">
        <v>1</v>
      </c>
      <c r="S8" s="386" t="s">
        <v>124</v>
      </c>
      <c r="T8" s="386" t="s">
        <v>125</v>
      </c>
      <c r="U8" s="386" t="s">
        <v>1</v>
      </c>
      <c r="V8" s="386" t="s">
        <v>126</v>
      </c>
      <c r="W8" s="386" t="s">
        <v>126</v>
      </c>
      <c r="X8" s="386" t="s">
        <v>127</v>
      </c>
      <c r="Y8" s="386" t="s">
        <v>128</v>
      </c>
      <c r="Z8" s="386" t="s">
        <v>128</v>
      </c>
      <c r="AA8" s="386" t="s">
        <v>128</v>
      </c>
      <c r="AB8" s="386" t="s">
        <v>128</v>
      </c>
      <c r="AC8" s="386" t="s">
        <v>304</v>
      </c>
      <c r="AD8" s="386" t="s">
        <v>129</v>
      </c>
      <c r="AE8" s="386" t="s">
        <v>124</v>
      </c>
      <c r="AF8" s="386" t="s">
        <v>125</v>
      </c>
      <c r="AG8" s="386" t="s">
        <v>1</v>
      </c>
      <c r="AH8" s="386" t="s">
        <v>130</v>
      </c>
      <c r="AI8" s="386" t="s">
        <v>305</v>
      </c>
      <c r="AJ8" s="386" t="s">
        <v>130</v>
      </c>
      <c r="AK8" s="386" t="s">
        <v>306</v>
      </c>
      <c r="AL8" s="1109"/>
      <c r="AM8" s="174"/>
      <c r="AN8" s="386" t="s">
        <v>307</v>
      </c>
      <c r="AO8" s="386" t="s">
        <v>307</v>
      </c>
      <c r="AP8" s="386" t="s">
        <v>115</v>
      </c>
      <c r="AQ8" s="174" t="s">
        <v>308</v>
      </c>
      <c r="AR8" s="174" t="s">
        <v>308</v>
      </c>
      <c r="AS8" s="386" t="s">
        <v>307</v>
      </c>
      <c r="AT8" s="1108"/>
      <c r="AU8" s="386" t="s">
        <v>567</v>
      </c>
      <c r="AV8" s="386" t="s">
        <v>115</v>
      </c>
      <c r="AW8" s="386" t="s">
        <v>123</v>
      </c>
      <c r="AX8" s="386" t="s">
        <v>309</v>
      </c>
      <c r="AY8" s="386" t="s">
        <v>310</v>
      </c>
      <c r="AZ8" s="174" t="s">
        <v>311</v>
      </c>
    </row>
    <row r="9" spans="1:52" ht="18" customHeight="1" x14ac:dyDescent="0.2">
      <c r="A9" s="1108"/>
      <c r="B9" s="173"/>
      <c r="C9" s="174"/>
      <c r="D9" s="175"/>
      <c r="E9" s="1124"/>
      <c r="F9" s="1126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</row>
    <row r="10" spans="1:52" ht="18" customHeight="1" x14ac:dyDescent="0.2">
      <c r="A10" s="177"/>
      <c r="B10" s="169"/>
      <c r="C10" s="188"/>
      <c r="D10" s="189"/>
      <c r="E10" s="111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</row>
    <row r="11" spans="1:52" ht="18" customHeight="1" x14ac:dyDescent="0.2">
      <c r="A11" s="386" t="s">
        <v>312</v>
      </c>
      <c r="B11" s="191" t="s">
        <v>1</v>
      </c>
      <c r="C11" s="192">
        <f>+C13+C15</f>
        <v>277</v>
      </c>
      <c r="D11" s="193">
        <v>0</v>
      </c>
      <c r="E11" s="1111"/>
      <c r="F11" s="192">
        <f>F13+F15</f>
        <v>2731</v>
      </c>
      <c r="G11" s="192">
        <f t="shared" ref="G11:U11" si="0">G13+G15</f>
        <v>20579</v>
      </c>
      <c r="H11" s="192">
        <f t="shared" si="0"/>
        <v>20416</v>
      </c>
      <c r="I11" s="192">
        <f t="shared" si="0"/>
        <v>40995</v>
      </c>
      <c r="J11" s="192">
        <f t="shared" si="0"/>
        <v>20450</v>
      </c>
      <c r="K11" s="192">
        <f t="shared" si="0"/>
        <v>20230</v>
      </c>
      <c r="L11" s="192">
        <f t="shared" si="0"/>
        <v>40680</v>
      </c>
      <c r="M11" s="192">
        <f t="shared" si="0"/>
        <v>20267</v>
      </c>
      <c r="N11" s="192">
        <f t="shared" si="0"/>
        <v>20315</v>
      </c>
      <c r="O11" s="192">
        <f t="shared" si="0"/>
        <v>40582</v>
      </c>
      <c r="P11" s="192">
        <f t="shared" si="0"/>
        <v>316</v>
      </c>
      <c r="Q11" s="192">
        <f t="shared" si="0"/>
        <v>253</v>
      </c>
      <c r="R11" s="192">
        <f t="shared" si="0"/>
        <v>569</v>
      </c>
      <c r="S11" s="192">
        <f t="shared" si="0"/>
        <v>61612</v>
      </c>
      <c r="T11" s="192">
        <f t="shared" si="0"/>
        <v>61214</v>
      </c>
      <c r="U11" s="192">
        <f t="shared" si="0"/>
        <v>122826</v>
      </c>
      <c r="V11" s="192">
        <f>V13+V15</f>
        <v>276</v>
      </c>
      <c r="W11" s="192">
        <f t="shared" ref="W11:AZ11" si="1">W13+W15</f>
        <v>49</v>
      </c>
      <c r="X11" s="192">
        <f t="shared" si="1"/>
        <v>339</v>
      </c>
      <c r="Y11" s="192">
        <f t="shared" si="1"/>
        <v>96</v>
      </c>
      <c r="Z11" s="192">
        <f t="shared" si="1"/>
        <v>0</v>
      </c>
      <c r="AA11" s="192">
        <f t="shared" si="1"/>
        <v>8959</v>
      </c>
      <c r="AB11" s="192">
        <f t="shared" si="1"/>
        <v>353</v>
      </c>
      <c r="AC11" s="192">
        <f t="shared" si="1"/>
        <v>0</v>
      </c>
      <c r="AD11" s="192">
        <f t="shared" si="1"/>
        <v>265</v>
      </c>
      <c r="AE11" s="740">
        <f t="shared" si="1"/>
        <v>8051</v>
      </c>
      <c r="AF11" s="192">
        <f t="shared" si="1"/>
        <v>2286</v>
      </c>
      <c r="AG11" s="192">
        <f t="shared" si="1"/>
        <v>10337</v>
      </c>
      <c r="AH11" s="192">
        <f t="shared" si="1"/>
        <v>1152</v>
      </c>
      <c r="AI11" s="192">
        <f t="shared" si="1"/>
        <v>16</v>
      </c>
      <c r="AJ11" s="192">
        <f t="shared" si="1"/>
        <v>21</v>
      </c>
      <c r="AK11" s="192">
        <f t="shared" si="1"/>
        <v>479</v>
      </c>
      <c r="AL11" s="192">
        <f t="shared" si="1"/>
        <v>272</v>
      </c>
      <c r="AM11" s="192">
        <f t="shared" si="1"/>
        <v>1940</v>
      </c>
      <c r="AN11" s="192">
        <f t="shared" si="1"/>
        <v>308</v>
      </c>
      <c r="AO11" s="192">
        <f t="shared" si="1"/>
        <v>693</v>
      </c>
      <c r="AP11" s="192">
        <f t="shared" si="1"/>
        <v>286</v>
      </c>
      <c r="AQ11" s="192">
        <f t="shared" si="1"/>
        <v>306</v>
      </c>
      <c r="AR11" s="192">
        <f t="shared" si="1"/>
        <v>310</v>
      </c>
      <c r="AS11" s="192">
        <f t="shared" si="1"/>
        <v>277</v>
      </c>
      <c r="AT11" s="192">
        <f t="shared" si="1"/>
        <v>25</v>
      </c>
      <c r="AU11" s="192">
        <f t="shared" si="1"/>
        <v>159</v>
      </c>
      <c r="AV11" s="192">
        <f t="shared" si="1"/>
        <v>107</v>
      </c>
      <c r="AW11" s="192">
        <f t="shared" si="1"/>
        <v>36</v>
      </c>
      <c r="AX11" s="192">
        <f t="shared" si="1"/>
        <v>56</v>
      </c>
      <c r="AY11" s="192">
        <f t="shared" si="1"/>
        <v>5</v>
      </c>
      <c r="AZ11" s="192">
        <f t="shared" si="1"/>
        <v>51</v>
      </c>
    </row>
    <row r="12" spans="1:52" ht="18" customHeight="1" x14ac:dyDescent="0.2">
      <c r="A12" s="386"/>
      <c r="B12" s="195"/>
      <c r="C12" s="192"/>
      <c r="D12" s="193"/>
      <c r="E12" s="1111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</row>
    <row r="13" spans="1:52" ht="18" customHeight="1" x14ac:dyDescent="0.2">
      <c r="A13" s="386" t="s">
        <v>313</v>
      </c>
      <c r="B13" s="385" t="s">
        <v>314</v>
      </c>
      <c r="C13" s="192">
        <f>+C18+C20</f>
        <v>226</v>
      </c>
      <c r="D13" s="193">
        <v>0</v>
      </c>
      <c r="E13" s="1111"/>
      <c r="F13" s="192">
        <f>F18+F20</f>
        <v>2731</v>
      </c>
      <c r="G13" s="192">
        <f t="shared" ref="G13:U13" si="2">G18+G20</f>
        <v>15241</v>
      </c>
      <c r="H13" s="192">
        <f t="shared" si="2"/>
        <v>15324</v>
      </c>
      <c r="I13" s="192">
        <f t="shared" si="2"/>
        <v>30565</v>
      </c>
      <c r="J13" s="192">
        <f t="shared" si="2"/>
        <v>15331</v>
      </c>
      <c r="K13" s="192">
        <f t="shared" si="2"/>
        <v>15234</v>
      </c>
      <c r="L13" s="192">
        <f t="shared" si="2"/>
        <v>30565</v>
      </c>
      <c r="M13" s="192">
        <f t="shared" si="2"/>
        <v>15364</v>
      </c>
      <c r="N13" s="192">
        <f t="shared" si="2"/>
        <v>15540</v>
      </c>
      <c r="O13" s="192">
        <f t="shared" si="2"/>
        <v>30904</v>
      </c>
      <c r="P13" s="192">
        <f t="shared" si="2"/>
        <v>316</v>
      </c>
      <c r="Q13" s="192">
        <f t="shared" si="2"/>
        <v>253</v>
      </c>
      <c r="R13" s="192">
        <f t="shared" si="2"/>
        <v>569</v>
      </c>
      <c r="S13" s="192">
        <f t="shared" si="2"/>
        <v>46252</v>
      </c>
      <c r="T13" s="192">
        <f t="shared" si="2"/>
        <v>46351</v>
      </c>
      <c r="U13" s="192">
        <f t="shared" si="2"/>
        <v>92603</v>
      </c>
      <c r="V13" s="192">
        <f>V18+V20</f>
        <v>226</v>
      </c>
      <c r="W13" s="192">
        <f t="shared" ref="W13:AZ13" si="3">W18+W20</f>
        <v>36</v>
      </c>
      <c r="X13" s="192">
        <f t="shared" si="3"/>
        <v>276</v>
      </c>
      <c r="Y13" s="192">
        <f t="shared" si="3"/>
        <v>80</v>
      </c>
      <c r="Z13" s="192">
        <f t="shared" si="3"/>
        <v>0</v>
      </c>
      <c r="AA13" s="192">
        <f t="shared" si="3"/>
        <v>7379</v>
      </c>
      <c r="AB13" s="192">
        <f t="shared" si="3"/>
        <v>302</v>
      </c>
      <c r="AC13" s="192">
        <f t="shared" si="3"/>
        <v>0</v>
      </c>
      <c r="AD13" s="192">
        <f t="shared" si="3"/>
        <v>23</v>
      </c>
      <c r="AE13" s="192">
        <f t="shared" si="3"/>
        <v>6530</v>
      </c>
      <c r="AF13" s="192">
        <f t="shared" si="3"/>
        <v>1792</v>
      </c>
      <c r="AG13" s="192">
        <f t="shared" si="3"/>
        <v>8322</v>
      </c>
      <c r="AH13" s="192">
        <f t="shared" si="3"/>
        <v>879</v>
      </c>
      <c r="AI13" s="192">
        <f t="shared" si="3"/>
        <v>1</v>
      </c>
      <c r="AJ13" s="192">
        <f t="shared" si="3"/>
        <v>11</v>
      </c>
      <c r="AK13" s="192">
        <f t="shared" si="3"/>
        <v>462</v>
      </c>
      <c r="AL13" s="192">
        <f t="shared" si="3"/>
        <v>194</v>
      </c>
      <c r="AM13" s="192">
        <f t="shared" si="3"/>
        <v>1547</v>
      </c>
      <c r="AN13" s="192">
        <f t="shared" si="3"/>
        <v>258</v>
      </c>
      <c r="AO13" s="192">
        <f t="shared" si="3"/>
        <v>541</v>
      </c>
      <c r="AP13" s="192">
        <f t="shared" si="3"/>
        <v>256</v>
      </c>
      <c r="AQ13" s="192">
        <f t="shared" si="3"/>
        <v>258</v>
      </c>
      <c r="AR13" s="192">
        <f t="shared" si="3"/>
        <v>258</v>
      </c>
      <c r="AS13" s="192">
        <f t="shared" si="3"/>
        <v>178</v>
      </c>
      <c r="AT13" s="192">
        <f t="shared" si="3"/>
        <v>24</v>
      </c>
      <c r="AU13" s="192">
        <f t="shared" si="3"/>
        <v>122</v>
      </c>
      <c r="AV13" s="192">
        <f t="shared" si="3"/>
        <v>107</v>
      </c>
      <c r="AW13" s="192">
        <f t="shared" si="3"/>
        <v>29</v>
      </c>
      <c r="AX13" s="192">
        <f t="shared" si="3"/>
        <v>54</v>
      </c>
      <c r="AY13" s="192">
        <f t="shared" si="3"/>
        <v>4</v>
      </c>
      <c r="AZ13" s="192">
        <f t="shared" si="3"/>
        <v>50</v>
      </c>
    </row>
    <row r="14" spans="1:52" ht="18" customHeight="1" x14ac:dyDescent="0.2">
      <c r="A14" s="386"/>
      <c r="B14" s="385"/>
      <c r="C14" s="192"/>
      <c r="D14" s="196"/>
      <c r="E14" s="1111"/>
      <c r="F14" s="197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</row>
    <row r="15" spans="1:52" ht="18" customHeight="1" x14ac:dyDescent="0.2">
      <c r="A15" s="386" t="s">
        <v>1</v>
      </c>
      <c r="B15" s="385" t="s">
        <v>315</v>
      </c>
      <c r="C15" s="192">
        <v>51</v>
      </c>
      <c r="D15" s="193">
        <v>0</v>
      </c>
      <c r="E15" s="1111"/>
      <c r="F15" s="193">
        <v>0</v>
      </c>
      <c r="G15" s="197">
        <v>5338</v>
      </c>
      <c r="H15" s="197">
        <f>+I15-G15</f>
        <v>5092</v>
      </c>
      <c r="I15" s="192">
        <v>10430</v>
      </c>
      <c r="J15" s="197">
        <v>5119</v>
      </c>
      <c r="K15" s="197">
        <f>+L15-J15</f>
        <v>4996</v>
      </c>
      <c r="L15" s="192">
        <v>10115</v>
      </c>
      <c r="M15" s="197">
        <v>4903</v>
      </c>
      <c r="N15" s="197">
        <f>+O15-M15</f>
        <v>4775</v>
      </c>
      <c r="O15" s="192">
        <v>9678</v>
      </c>
      <c r="P15" s="194">
        <v>0</v>
      </c>
      <c r="Q15" s="194">
        <v>0</v>
      </c>
      <c r="R15" s="194">
        <v>0</v>
      </c>
      <c r="S15" s="192">
        <f>+G15+J15+M15</f>
        <v>15360</v>
      </c>
      <c r="T15" s="192">
        <f>+H15+K15+N15</f>
        <v>14863</v>
      </c>
      <c r="U15" s="192">
        <f>+S15+T15</f>
        <v>30223</v>
      </c>
      <c r="V15" s="197">
        <v>50</v>
      </c>
      <c r="W15" s="197">
        <v>13</v>
      </c>
      <c r="X15" s="197">
        <v>63</v>
      </c>
      <c r="Y15" s="197">
        <v>16</v>
      </c>
      <c r="Z15" s="197">
        <v>0</v>
      </c>
      <c r="AA15" s="197">
        <v>1580</v>
      </c>
      <c r="AB15" s="197">
        <v>51</v>
      </c>
      <c r="AC15" s="194">
        <v>0</v>
      </c>
      <c r="AD15" s="197">
        <v>242</v>
      </c>
      <c r="AE15" s="197">
        <v>1521</v>
      </c>
      <c r="AF15" s="197">
        <v>494</v>
      </c>
      <c r="AG15" s="192">
        <v>2015</v>
      </c>
      <c r="AH15" s="197">
        <v>273</v>
      </c>
      <c r="AI15" s="197">
        <v>15</v>
      </c>
      <c r="AJ15" s="197">
        <v>10</v>
      </c>
      <c r="AK15" s="197">
        <v>17</v>
      </c>
      <c r="AL15" s="197">
        <v>78</v>
      </c>
      <c r="AM15" s="192">
        <v>393</v>
      </c>
      <c r="AN15" s="197">
        <v>50</v>
      </c>
      <c r="AO15" s="197">
        <v>152</v>
      </c>
      <c r="AP15" s="197">
        <v>30</v>
      </c>
      <c r="AQ15" s="197">
        <v>48</v>
      </c>
      <c r="AR15" s="197">
        <v>52</v>
      </c>
      <c r="AS15" s="197">
        <v>99</v>
      </c>
      <c r="AT15" s="198">
        <v>1</v>
      </c>
      <c r="AU15" s="194">
        <v>37</v>
      </c>
      <c r="AV15" s="194">
        <v>0</v>
      </c>
      <c r="AW15" s="197">
        <v>7</v>
      </c>
      <c r="AX15" s="197">
        <v>2</v>
      </c>
      <c r="AY15" s="198">
        <v>1</v>
      </c>
      <c r="AZ15" s="197">
        <v>1</v>
      </c>
    </row>
    <row r="16" spans="1:52" ht="18" customHeight="1" x14ac:dyDescent="0.2">
      <c r="A16" s="187"/>
      <c r="B16" s="184"/>
      <c r="C16" s="199"/>
      <c r="D16" s="200"/>
      <c r="E16" s="1112"/>
      <c r="F16" s="201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</row>
    <row r="17" spans="1:52" ht="18" customHeight="1" x14ac:dyDescent="0.2">
      <c r="A17" s="173"/>
      <c r="B17" s="168"/>
      <c r="C17" s="203"/>
      <c r="D17" s="204"/>
      <c r="E17" s="1110"/>
      <c r="F17" s="205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741"/>
      <c r="U17" s="750"/>
      <c r="V17" s="750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</row>
    <row r="18" spans="1:52" ht="18" customHeight="1" x14ac:dyDescent="0.2">
      <c r="A18" s="1113" t="s">
        <v>316</v>
      </c>
      <c r="B18" s="1114"/>
      <c r="C18" s="192">
        <v>216</v>
      </c>
      <c r="D18" s="193">
        <v>0</v>
      </c>
      <c r="E18" s="1111"/>
      <c r="F18" s="192">
        <v>2503</v>
      </c>
      <c r="G18" s="192">
        <f t="shared" ref="G18:U18" si="4">G38+G70</f>
        <v>14615</v>
      </c>
      <c r="H18" s="192">
        <f t="shared" si="4"/>
        <v>14850</v>
      </c>
      <c r="I18" s="192">
        <f t="shared" si="4"/>
        <v>29465</v>
      </c>
      <c r="J18" s="192">
        <f t="shared" si="4"/>
        <v>14728</v>
      </c>
      <c r="K18" s="192">
        <f t="shared" si="4"/>
        <v>14758</v>
      </c>
      <c r="L18" s="192">
        <f t="shared" si="4"/>
        <v>29486</v>
      </c>
      <c r="M18" s="192">
        <f t="shared" si="4"/>
        <v>14843</v>
      </c>
      <c r="N18" s="192">
        <f t="shared" si="4"/>
        <v>15126</v>
      </c>
      <c r="O18" s="192">
        <f t="shared" si="4"/>
        <v>29969</v>
      </c>
      <c r="P18" s="192">
        <f t="shared" si="4"/>
        <v>0</v>
      </c>
      <c r="Q18" s="192">
        <f t="shared" si="4"/>
        <v>0</v>
      </c>
      <c r="R18" s="192">
        <f t="shared" si="4"/>
        <v>0</v>
      </c>
      <c r="S18" s="192">
        <f t="shared" si="4"/>
        <v>44186</v>
      </c>
      <c r="T18" s="742">
        <f t="shared" si="4"/>
        <v>44734</v>
      </c>
      <c r="U18" s="192">
        <f t="shared" si="4"/>
        <v>88920</v>
      </c>
      <c r="V18" s="192">
        <f>V38+V70</f>
        <v>216</v>
      </c>
      <c r="W18" s="192">
        <f t="shared" ref="W18:AZ18" si="5">W38+W70</f>
        <v>35</v>
      </c>
      <c r="X18" s="192">
        <f t="shared" si="5"/>
        <v>234</v>
      </c>
      <c r="Y18" s="192">
        <f t="shared" si="5"/>
        <v>80</v>
      </c>
      <c r="Z18" s="192">
        <f t="shared" si="5"/>
        <v>0</v>
      </c>
      <c r="AA18" s="192">
        <f t="shared" si="5"/>
        <v>6869</v>
      </c>
      <c r="AB18" s="192">
        <f t="shared" si="5"/>
        <v>265</v>
      </c>
      <c r="AC18" s="192">
        <f t="shared" si="5"/>
        <v>0</v>
      </c>
      <c r="AD18" s="192">
        <f t="shared" si="5"/>
        <v>18</v>
      </c>
      <c r="AE18" s="192">
        <f t="shared" si="5"/>
        <v>6047</v>
      </c>
      <c r="AF18" s="192">
        <f t="shared" si="5"/>
        <v>1670</v>
      </c>
      <c r="AG18" s="192">
        <f t="shared" si="5"/>
        <v>7717</v>
      </c>
      <c r="AH18" s="192">
        <f t="shared" si="5"/>
        <v>827</v>
      </c>
      <c r="AI18" s="192">
        <f t="shared" si="5"/>
        <v>1</v>
      </c>
      <c r="AJ18" s="192">
        <f t="shared" si="5"/>
        <v>4</v>
      </c>
      <c r="AK18" s="192">
        <f t="shared" si="5"/>
        <v>439</v>
      </c>
      <c r="AL18" s="192">
        <f t="shared" si="5"/>
        <v>168</v>
      </c>
      <c r="AM18" s="192">
        <f t="shared" si="5"/>
        <v>1439</v>
      </c>
      <c r="AN18" s="192">
        <f t="shared" si="5"/>
        <v>247</v>
      </c>
      <c r="AO18" s="192">
        <f t="shared" si="5"/>
        <v>533</v>
      </c>
      <c r="AP18" s="192">
        <f t="shared" si="5"/>
        <v>245</v>
      </c>
      <c r="AQ18" s="192">
        <f t="shared" si="5"/>
        <v>247</v>
      </c>
      <c r="AR18" s="192">
        <f t="shared" si="5"/>
        <v>247</v>
      </c>
      <c r="AS18" s="192">
        <f t="shared" si="5"/>
        <v>177</v>
      </c>
      <c r="AT18" s="192">
        <f t="shared" si="5"/>
        <v>19</v>
      </c>
      <c r="AU18" s="192">
        <f t="shared" si="5"/>
        <v>120</v>
      </c>
      <c r="AV18" s="192">
        <f t="shared" si="5"/>
        <v>107</v>
      </c>
      <c r="AW18" s="192">
        <f t="shared" si="5"/>
        <v>26</v>
      </c>
      <c r="AX18" s="192">
        <f t="shared" si="5"/>
        <v>52</v>
      </c>
      <c r="AY18" s="192">
        <f t="shared" si="5"/>
        <v>4</v>
      </c>
      <c r="AZ18" s="192">
        <f t="shared" si="5"/>
        <v>48</v>
      </c>
    </row>
    <row r="19" spans="1:52" ht="18" customHeight="1" x14ac:dyDescent="0.2">
      <c r="A19" s="195"/>
      <c r="B19" s="207"/>
      <c r="C19" s="192"/>
      <c r="D19" s="196"/>
      <c r="E19" s="1111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74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</row>
    <row r="20" spans="1:52" ht="18" customHeight="1" x14ac:dyDescent="0.2">
      <c r="A20" s="1113" t="s">
        <v>317</v>
      </c>
      <c r="B20" s="1114"/>
      <c r="C20" s="192">
        <v>10</v>
      </c>
      <c r="D20" s="193">
        <v>0</v>
      </c>
      <c r="E20" s="1111"/>
      <c r="F20" s="192">
        <v>228</v>
      </c>
      <c r="G20" s="192">
        <f t="shared" ref="G20:U20" si="6">G53+G79</f>
        <v>626</v>
      </c>
      <c r="H20" s="192">
        <f t="shared" si="6"/>
        <v>474</v>
      </c>
      <c r="I20" s="192">
        <f t="shared" si="6"/>
        <v>1100</v>
      </c>
      <c r="J20" s="192">
        <f t="shared" si="6"/>
        <v>603</v>
      </c>
      <c r="K20" s="192">
        <f t="shared" si="6"/>
        <v>476</v>
      </c>
      <c r="L20" s="192">
        <f t="shared" si="6"/>
        <v>1079</v>
      </c>
      <c r="M20" s="192">
        <f t="shared" si="6"/>
        <v>521</v>
      </c>
      <c r="N20" s="192">
        <f t="shared" si="6"/>
        <v>414</v>
      </c>
      <c r="O20" s="192">
        <f t="shared" si="6"/>
        <v>935</v>
      </c>
      <c r="P20" s="192">
        <f t="shared" si="6"/>
        <v>316</v>
      </c>
      <c r="Q20" s="192">
        <f t="shared" si="6"/>
        <v>253</v>
      </c>
      <c r="R20" s="192">
        <f t="shared" si="6"/>
        <v>569</v>
      </c>
      <c r="S20" s="192">
        <f t="shared" si="6"/>
        <v>2066</v>
      </c>
      <c r="T20" s="742">
        <f t="shared" si="6"/>
        <v>1617</v>
      </c>
      <c r="U20" s="192">
        <f t="shared" si="6"/>
        <v>3683</v>
      </c>
      <c r="V20" s="192">
        <f>V53+V79</f>
        <v>10</v>
      </c>
      <c r="W20" s="192">
        <f t="shared" ref="W20:AZ20" si="7">W53+W79</f>
        <v>1</v>
      </c>
      <c r="X20" s="192">
        <f t="shared" si="7"/>
        <v>42</v>
      </c>
      <c r="Y20" s="192">
        <f t="shared" si="7"/>
        <v>0</v>
      </c>
      <c r="Z20" s="192">
        <f t="shared" si="7"/>
        <v>0</v>
      </c>
      <c r="AA20" s="192">
        <f t="shared" si="7"/>
        <v>510</v>
      </c>
      <c r="AB20" s="192">
        <f t="shared" si="7"/>
        <v>37</v>
      </c>
      <c r="AC20" s="192">
        <f t="shared" si="7"/>
        <v>0</v>
      </c>
      <c r="AD20" s="192">
        <f t="shared" si="7"/>
        <v>5</v>
      </c>
      <c r="AE20" s="192">
        <f t="shared" si="7"/>
        <v>483</v>
      </c>
      <c r="AF20" s="192">
        <f t="shared" si="7"/>
        <v>122</v>
      </c>
      <c r="AG20" s="192">
        <f t="shared" si="7"/>
        <v>605</v>
      </c>
      <c r="AH20" s="192">
        <f t="shared" si="7"/>
        <v>52</v>
      </c>
      <c r="AI20" s="192">
        <f t="shared" si="7"/>
        <v>0</v>
      </c>
      <c r="AJ20" s="192">
        <f t="shared" si="7"/>
        <v>7</v>
      </c>
      <c r="AK20" s="192">
        <f t="shared" si="7"/>
        <v>23</v>
      </c>
      <c r="AL20" s="192">
        <f t="shared" si="7"/>
        <v>26</v>
      </c>
      <c r="AM20" s="192">
        <f t="shared" si="7"/>
        <v>108</v>
      </c>
      <c r="AN20" s="192">
        <f t="shared" si="7"/>
        <v>11</v>
      </c>
      <c r="AO20" s="192">
        <f t="shared" si="7"/>
        <v>8</v>
      </c>
      <c r="AP20" s="192">
        <f t="shared" si="7"/>
        <v>11</v>
      </c>
      <c r="AQ20" s="192">
        <f t="shared" si="7"/>
        <v>11</v>
      </c>
      <c r="AR20" s="192">
        <f t="shared" si="7"/>
        <v>11</v>
      </c>
      <c r="AS20" s="192">
        <f t="shared" si="7"/>
        <v>1</v>
      </c>
      <c r="AT20" s="192">
        <f t="shared" si="7"/>
        <v>5</v>
      </c>
      <c r="AU20" s="192">
        <f t="shared" si="7"/>
        <v>2</v>
      </c>
      <c r="AV20" s="192">
        <f t="shared" si="7"/>
        <v>0</v>
      </c>
      <c r="AW20" s="192">
        <f t="shared" si="7"/>
        <v>3</v>
      </c>
      <c r="AX20" s="192">
        <f t="shared" si="7"/>
        <v>2</v>
      </c>
      <c r="AY20" s="192">
        <f t="shared" si="7"/>
        <v>0</v>
      </c>
      <c r="AZ20" s="192">
        <f t="shared" si="7"/>
        <v>2</v>
      </c>
    </row>
    <row r="21" spans="1:52" ht="18" customHeight="1" x14ac:dyDescent="0.2">
      <c r="A21" s="184"/>
      <c r="B21" s="185"/>
      <c r="C21" s="199"/>
      <c r="D21" s="200"/>
      <c r="E21" s="111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743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</row>
    <row r="22" spans="1:52" ht="18" customHeight="1" x14ac:dyDescent="0.2">
      <c r="A22" s="208"/>
      <c r="B22" s="177"/>
      <c r="C22" s="188"/>
      <c r="D22" s="209"/>
      <c r="E22" s="210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741"/>
      <c r="U22" s="750"/>
      <c r="V22" s="750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</row>
    <row r="23" spans="1:52" ht="18" customHeight="1" x14ac:dyDescent="0.2">
      <c r="A23" s="386"/>
      <c r="B23" s="211" t="s">
        <v>318</v>
      </c>
      <c r="C23" s="192">
        <v>195</v>
      </c>
      <c r="D23" s="193">
        <v>0</v>
      </c>
      <c r="E23" s="212"/>
      <c r="F23" s="192">
        <f>SUM(F25:F36)</f>
        <v>2394</v>
      </c>
      <c r="G23" s="192">
        <f t="shared" ref="G23:U23" si="8">SUM(G25:G36)</f>
        <v>13648</v>
      </c>
      <c r="H23" s="192">
        <f t="shared" si="8"/>
        <v>13149</v>
      </c>
      <c r="I23" s="192">
        <f t="shared" si="8"/>
        <v>26797</v>
      </c>
      <c r="J23" s="192">
        <f t="shared" si="8"/>
        <v>13676</v>
      </c>
      <c r="K23" s="192">
        <f t="shared" si="8"/>
        <v>13116</v>
      </c>
      <c r="L23" s="192">
        <f t="shared" si="8"/>
        <v>26792</v>
      </c>
      <c r="M23" s="192">
        <f t="shared" si="8"/>
        <v>13712</v>
      </c>
      <c r="N23" s="192">
        <f t="shared" si="8"/>
        <v>13448</v>
      </c>
      <c r="O23" s="192">
        <f t="shared" si="8"/>
        <v>27160</v>
      </c>
      <c r="P23" s="192">
        <f t="shared" si="8"/>
        <v>217</v>
      </c>
      <c r="Q23" s="192">
        <f t="shared" si="8"/>
        <v>121</v>
      </c>
      <c r="R23" s="192">
        <f t="shared" si="8"/>
        <v>338</v>
      </c>
      <c r="S23" s="192">
        <f t="shared" si="8"/>
        <v>41253</v>
      </c>
      <c r="T23" s="742">
        <f t="shared" si="8"/>
        <v>39834</v>
      </c>
      <c r="U23" s="192">
        <f t="shared" si="8"/>
        <v>81087</v>
      </c>
      <c r="V23" s="192">
        <f>V38+V53</f>
        <v>195</v>
      </c>
      <c r="W23" s="192">
        <f t="shared" ref="W23:AZ23" si="9">W38+W53</f>
        <v>30</v>
      </c>
      <c r="X23" s="192">
        <f t="shared" si="9"/>
        <v>243</v>
      </c>
      <c r="Y23" s="192">
        <f t="shared" si="9"/>
        <v>80</v>
      </c>
      <c r="Z23" s="192">
        <f t="shared" si="9"/>
        <v>0</v>
      </c>
      <c r="AA23" s="192">
        <f t="shared" si="9"/>
        <v>6484</v>
      </c>
      <c r="AB23" s="192">
        <f t="shared" si="9"/>
        <v>271</v>
      </c>
      <c r="AC23" s="192">
        <f t="shared" si="9"/>
        <v>0</v>
      </c>
      <c r="AD23" s="192">
        <f t="shared" si="9"/>
        <v>12</v>
      </c>
      <c r="AE23" s="192">
        <f t="shared" si="9"/>
        <v>5785</v>
      </c>
      <c r="AF23" s="192">
        <f t="shared" si="9"/>
        <v>1530</v>
      </c>
      <c r="AG23" s="192">
        <f t="shared" si="9"/>
        <v>7315</v>
      </c>
      <c r="AH23" s="192">
        <f t="shared" si="9"/>
        <v>781</v>
      </c>
      <c r="AI23" s="192">
        <f t="shared" si="9"/>
        <v>1</v>
      </c>
      <c r="AJ23" s="192">
        <f t="shared" si="9"/>
        <v>2</v>
      </c>
      <c r="AK23" s="192">
        <f t="shared" si="9"/>
        <v>431</v>
      </c>
      <c r="AL23" s="192">
        <f t="shared" si="9"/>
        <v>138</v>
      </c>
      <c r="AM23" s="192">
        <f t="shared" si="9"/>
        <v>1353</v>
      </c>
      <c r="AN23" s="192">
        <f t="shared" si="9"/>
        <v>227</v>
      </c>
      <c r="AO23" s="192">
        <f t="shared" si="9"/>
        <v>489</v>
      </c>
      <c r="AP23" s="192">
        <f t="shared" si="9"/>
        <v>225</v>
      </c>
      <c r="AQ23" s="192">
        <f t="shared" si="9"/>
        <v>227</v>
      </c>
      <c r="AR23" s="192">
        <f t="shared" si="9"/>
        <v>227</v>
      </c>
      <c r="AS23" s="192">
        <f t="shared" si="9"/>
        <v>169</v>
      </c>
      <c r="AT23" s="192">
        <f t="shared" si="9"/>
        <v>15</v>
      </c>
      <c r="AU23" s="192">
        <f t="shared" si="9"/>
        <v>106</v>
      </c>
      <c r="AV23" s="192">
        <f t="shared" si="9"/>
        <v>98</v>
      </c>
      <c r="AW23" s="192">
        <f t="shared" si="9"/>
        <v>27</v>
      </c>
      <c r="AX23" s="192">
        <f t="shared" si="9"/>
        <v>44</v>
      </c>
      <c r="AY23" s="192">
        <f t="shared" si="9"/>
        <v>4</v>
      </c>
      <c r="AZ23" s="192">
        <f t="shared" si="9"/>
        <v>40</v>
      </c>
    </row>
    <row r="24" spans="1:52" ht="18" customHeight="1" x14ac:dyDescent="0.2">
      <c r="A24" s="386"/>
      <c r="B24" s="174"/>
      <c r="C24" s="203"/>
      <c r="D24" s="204"/>
      <c r="E24" s="21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744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</row>
    <row r="25" spans="1:52" ht="18" customHeight="1" x14ac:dyDescent="0.2">
      <c r="A25" s="386"/>
      <c r="B25" s="214" t="s">
        <v>319</v>
      </c>
      <c r="C25" s="215">
        <v>163</v>
      </c>
      <c r="D25" s="193">
        <v>0</v>
      </c>
      <c r="E25" s="213" t="s">
        <v>320</v>
      </c>
      <c r="F25" s="203">
        <f>F40+F55</f>
        <v>1621</v>
      </c>
      <c r="G25" s="203">
        <f>G40+G55</f>
        <v>9032</v>
      </c>
      <c r="H25" s="203">
        <f t="shared" ref="H25:U25" si="10">H40+H55</f>
        <v>9478</v>
      </c>
      <c r="I25" s="203">
        <f t="shared" si="10"/>
        <v>18510</v>
      </c>
      <c r="J25" s="203">
        <f t="shared" si="10"/>
        <v>9133</v>
      </c>
      <c r="K25" s="203">
        <f t="shared" si="10"/>
        <v>9429</v>
      </c>
      <c r="L25" s="203">
        <f t="shared" si="10"/>
        <v>18562</v>
      </c>
      <c r="M25" s="203">
        <f t="shared" si="10"/>
        <v>9147</v>
      </c>
      <c r="N25" s="203">
        <f t="shared" si="10"/>
        <v>9663</v>
      </c>
      <c r="O25" s="203">
        <f t="shared" si="10"/>
        <v>18810</v>
      </c>
      <c r="P25" s="203">
        <f t="shared" si="10"/>
        <v>120</v>
      </c>
      <c r="Q25" s="203">
        <f t="shared" si="10"/>
        <v>103</v>
      </c>
      <c r="R25" s="203">
        <f t="shared" si="10"/>
        <v>223</v>
      </c>
      <c r="S25" s="203">
        <f t="shared" si="10"/>
        <v>27432</v>
      </c>
      <c r="T25" s="744">
        <f t="shared" si="10"/>
        <v>28673</v>
      </c>
      <c r="U25" s="203">
        <f t="shared" si="10"/>
        <v>56105</v>
      </c>
      <c r="V25" s="192"/>
      <c r="W25" s="192"/>
      <c r="X25" s="192"/>
      <c r="Y25" s="194"/>
      <c r="Z25" s="194"/>
      <c r="AA25" s="192"/>
      <c r="AB25" s="192"/>
      <c r="AC25" s="194"/>
      <c r="AD25" s="192"/>
      <c r="AE25" s="192"/>
      <c r="AF25" s="192"/>
      <c r="AG25" s="192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</row>
    <row r="26" spans="1:52" ht="18" customHeight="1" x14ac:dyDescent="0.2">
      <c r="A26" s="386"/>
      <c r="B26" s="214" t="s">
        <v>321</v>
      </c>
      <c r="C26" s="215"/>
      <c r="D26" s="204"/>
      <c r="E26" s="213" t="s">
        <v>322</v>
      </c>
      <c r="F26" s="203">
        <f>F41</f>
        <v>102</v>
      </c>
      <c r="G26" s="203">
        <f>G41</f>
        <v>549</v>
      </c>
      <c r="H26" s="203">
        <f t="shared" ref="H26:U26" si="11">H41</f>
        <v>431</v>
      </c>
      <c r="I26" s="203">
        <f t="shared" si="11"/>
        <v>980</v>
      </c>
      <c r="J26" s="203">
        <f t="shared" si="11"/>
        <v>530</v>
      </c>
      <c r="K26" s="203">
        <f t="shared" si="11"/>
        <v>458</v>
      </c>
      <c r="L26" s="203">
        <f t="shared" si="11"/>
        <v>988</v>
      </c>
      <c r="M26" s="203">
        <f t="shared" si="11"/>
        <v>519</v>
      </c>
      <c r="N26" s="203">
        <f t="shared" si="11"/>
        <v>470</v>
      </c>
      <c r="O26" s="203">
        <f t="shared" si="11"/>
        <v>989</v>
      </c>
      <c r="P26" s="203">
        <f t="shared" si="11"/>
        <v>0</v>
      </c>
      <c r="Q26" s="203">
        <f t="shared" si="11"/>
        <v>0</v>
      </c>
      <c r="R26" s="203">
        <f t="shared" si="11"/>
        <v>0</v>
      </c>
      <c r="S26" s="203">
        <f t="shared" si="11"/>
        <v>1598</v>
      </c>
      <c r="T26" s="744">
        <f t="shared" si="11"/>
        <v>1359</v>
      </c>
      <c r="U26" s="203">
        <f t="shared" si="11"/>
        <v>2957</v>
      </c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</row>
    <row r="27" spans="1:52" ht="18" customHeight="1" x14ac:dyDescent="0.2">
      <c r="A27" s="1115" t="s">
        <v>323</v>
      </c>
      <c r="B27" s="174"/>
      <c r="C27" s="203"/>
      <c r="D27" s="204"/>
      <c r="E27" s="213" t="s">
        <v>324</v>
      </c>
      <c r="F27" s="203">
        <f>F42+F56</f>
        <v>236</v>
      </c>
      <c r="G27" s="203">
        <f>G42+G56</f>
        <v>2147</v>
      </c>
      <c r="H27" s="203">
        <f t="shared" ref="H27:U27" si="12">H42+H56</f>
        <v>260</v>
      </c>
      <c r="I27" s="203">
        <f t="shared" si="12"/>
        <v>2407</v>
      </c>
      <c r="J27" s="203">
        <f t="shared" si="12"/>
        <v>2121</v>
      </c>
      <c r="K27" s="203">
        <f t="shared" si="12"/>
        <v>254</v>
      </c>
      <c r="L27" s="203">
        <f t="shared" si="12"/>
        <v>2375</v>
      </c>
      <c r="M27" s="203">
        <f t="shared" si="12"/>
        <v>2139</v>
      </c>
      <c r="N27" s="203">
        <f t="shared" si="12"/>
        <v>232</v>
      </c>
      <c r="O27" s="203">
        <f t="shared" si="12"/>
        <v>2371</v>
      </c>
      <c r="P27" s="203">
        <f t="shared" si="12"/>
        <v>91</v>
      </c>
      <c r="Q27" s="203">
        <f t="shared" si="12"/>
        <v>7</v>
      </c>
      <c r="R27" s="203">
        <f t="shared" si="12"/>
        <v>98</v>
      </c>
      <c r="S27" s="203">
        <f t="shared" si="12"/>
        <v>6498</v>
      </c>
      <c r="T27" s="744">
        <f t="shared" si="12"/>
        <v>753</v>
      </c>
      <c r="U27" s="203">
        <f t="shared" si="12"/>
        <v>7251</v>
      </c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</row>
    <row r="28" spans="1:52" ht="18" customHeight="1" x14ac:dyDescent="0.2">
      <c r="A28" s="1116"/>
      <c r="B28" s="214" t="s">
        <v>325</v>
      </c>
      <c r="C28" s="203">
        <v>31</v>
      </c>
      <c r="D28" s="193">
        <v>0</v>
      </c>
      <c r="E28" s="213" t="s">
        <v>326</v>
      </c>
      <c r="F28" s="203">
        <f>F43+F57</f>
        <v>197</v>
      </c>
      <c r="G28" s="203">
        <f>G43+G57</f>
        <v>553</v>
      </c>
      <c r="H28" s="203">
        <f t="shared" ref="H28:U28" si="13">H43+H57</f>
        <v>1492</v>
      </c>
      <c r="I28" s="203">
        <f t="shared" si="13"/>
        <v>2045</v>
      </c>
      <c r="J28" s="203">
        <f t="shared" si="13"/>
        <v>628</v>
      </c>
      <c r="K28" s="203">
        <f t="shared" si="13"/>
        <v>1416</v>
      </c>
      <c r="L28" s="203">
        <f t="shared" si="13"/>
        <v>2044</v>
      </c>
      <c r="M28" s="203">
        <f t="shared" si="13"/>
        <v>575</v>
      </c>
      <c r="N28" s="203">
        <f t="shared" si="13"/>
        <v>1555</v>
      </c>
      <c r="O28" s="203">
        <f t="shared" si="13"/>
        <v>2130</v>
      </c>
      <c r="P28" s="203">
        <f t="shared" si="13"/>
        <v>6</v>
      </c>
      <c r="Q28" s="203">
        <f t="shared" si="13"/>
        <v>11</v>
      </c>
      <c r="R28" s="203">
        <f t="shared" si="13"/>
        <v>17</v>
      </c>
      <c r="S28" s="203">
        <f t="shared" si="13"/>
        <v>1762</v>
      </c>
      <c r="T28" s="744">
        <f t="shared" si="13"/>
        <v>4474</v>
      </c>
      <c r="U28" s="203">
        <f t="shared" si="13"/>
        <v>6236</v>
      </c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</row>
    <row r="29" spans="1:52" ht="18" customHeight="1" x14ac:dyDescent="0.2">
      <c r="A29" s="1116"/>
      <c r="B29" s="214" t="s">
        <v>327</v>
      </c>
      <c r="C29" s="203"/>
      <c r="D29" s="204"/>
      <c r="E29" s="213" t="s">
        <v>328</v>
      </c>
      <c r="F29" s="216">
        <f t="shared" ref="F29:F36" si="14">F44</f>
        <v>27</v>
      </c>
      <c r="G29" s="216">
        <f t="shared" ref="G29:U29" si="15">G44</f>
        <v>238</v>
      </c>
      <c r="H29" s="216">
        <f t="shared" si="15"/>
        <v>93</v>
      </c>
      <c r="I29" s="216">
        <f t="shared" si="15"/>
        <v>331</v>
      </c>
      <c r="J29" s="216">
        <f t="shared" si="15"/>
        <v>241</v>
      </c>
      <c r="K29" s="216">
        <f t="shared" si="15"/>
        <v>102</v>
      </c>
      <c r="L29" s="216">
        <f t="shared" si="15"/>
        <v>343</v>
      </c>
      <c r="M29" s="216">
        <f t="shared" si="15"/>
        <v>215</v>
      </c>
      <c r="N29" s="216">
        <f t="shared" si="15"/>
        <v>92</v>
      </c>
      <c r="O29" s="216">
        <f t="shared" si="15"/>
        <v>307</v>
      </c>
      <c r="P29" s="216">
        <f t="shared" si="15"/>
        <v>0</v>
      </c>
      <c r="Q29" s="216">
        <f t="shared" si="15"/>
        <v>0</v>
      </c>
      <c r="R29" s="216">
        <f t="shared" si="15"/>
        <v>0</v>
      </c>
      <c r="S29" s="216">
        <f t="shared" si="15"/>
        <v>694</v>
      </c>
      <c r="T29" s="745">
        <f t="shared" si="15"/>
        <v>287</v>
      </c>
      <c r="U29" s="216">
        <f t="shared" si="15"/>
        <v>981</v>
      </c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</row>
    <row r="30" spans="1:52" ht="18" customHeight="1" x14ac:dyDescent="0.2">
      <c r="A30" s="1116"/>
      <c r="B30" s="174"/>
      <c r="C30" s="203"/>
      <c r="D30" s="204"/>
      <c r="E30" s="213" t="s">
        <v>329</v>
      </c>
      <c r="F30" s="220">
        <f t="shared" si="14"/>
        <v>9</v>
      </c>
      <c r="G30" s="220">
        <f t="shared" ref="G30:U30" si="16">G45</f>
        <v>4</v>
      </c>
      <c r="H30" s="220">
        <f t="shared" si="16"/>
        <v>68</v>
      </c>
      <c r="I30" s="220">
        <f t="shared" si="16"/>
        <v>72</v>
      </c>
      <c r="J30" s="220">
        <f t="shared" si="16"/>
        <v>6</v>
      </c>
      <c r="K30" s="220">
        <f t="shared" si="16"/>
        <v>82</v>
      </c>
      <c r="L30" s="220">
        <f t="shared" si="16"/>
        <v>88</v>
      </c>
      <c r="M30" s="220">
        <f t="shared" si="16"/>
        <v>2</v>
      </c>
      <c r="N30" s="220">
        <f t="shared" si="16"/>
        <v>73</v>
      </c>
      <c r="O30" s="220">
        <f t="shared" si="16"/>
        <v>75</v>
      </c>
      <c r="P30" s="220">
        <f t="shared" si="16"/>
        <v>0</v>
      </c>
      <c r="Q30" s="220">
        <f t="shared" si="16"/>
        <v>0</v>
      </c>
      <c r="R30" s="220">
        <f t="shared" si="16"/>
        <v>0</v>
      </c>
      <c r="S30" s="220">
        <f t="shared" si="16"/>
        <v>12</v>
      </c>
      <c r="T30" s="746">
        <f t="shared" si="16"/>
        <v>223</v>
      </c>
      <c r="U30" s="220">
        <f t="shared" si="16"/>
        <v>235</v>
      </c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</row>
    <row r="31" spans="1:52" ht="18" customHeight="1" x14ac:dyDescent="0.2">
      <c r="A31" s="1116"/>
      <c r="B31" s="214" t="s">
        <v>330</v>
      </c>
      <c r="C31" s="203">
        <v>1</v>
      </c>
      <c r="D31" s="193">
        <v>0</v>
      </c>
      <c r="E31" s="213" t="s">
        <v>331</v>
      </c>
      <c r="F31" s="220">
        <f t="shared" si="14"/>
        <v>9</v>
      </c>
      <c r="G31" s="220">
        <f t="shared" ref="G31:U31" si="17">G46</f>
        <v>9</v>
      </c>
      <c r="H31" s="220">
        <f t="shared" si="17"/>
        <v>111</v>
      </c>
      <c r="I31" s="220">
        <f t="shared" si="17"/>
        <v>120</v>
      </c>
      <c r="J31" s="220">
        <f t="shared" si="17"/>
        <v>0</v>
      </c>
      <c r="K31" s="220">
        <f t="shared" si="17"/>
        <v>117</v>
      </c>
      <c r="L31" s="220">
        <f t="shared" si="17"/>
        <v>117</v>
      </c>
      <c r="M31" s="220">
        <f t="shared" si="17"/>
        <v>5</v>
      </c>
      <c r="N31" s="220">
        <f t="shared" si="17"/>
        <v>111</v>
      </c>
      <c r="O31" s="220">
        <f t="shared" si="17"/>
        <v>116</v>
      </c>
      <c r="P31" s="220">
        <f t="shared" si="17"/>
        <v>0</v>
      </c>
      <c r="Q31" s="220">
        <f t="shared" si="17"/>
        <v>0</v>
      </c>
      <c r="R31" s="220">
        <f t="shared" si="17"/>
        <v>0</v>
      </c>
      <c r="S31" s="220">
        <f t="shared" si="17"/>
        <v>14</v>
      </c>
      <c r="T31" s="746">
        <f t="shared" si="17"/>
        <v>339</v>
      </c>
      <c r="U31" s="220">
        <f t="shared" si="17"/>
        <v>353</v>
      </c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</row>
    <row r="32" spans="1:52" ht="18" customHeight="1" x14ac:dyDescent="0.2">
      <c r="A32" s="1116"/>
      <c r="B32" s="214" t="s">
        <v>332</v>
      </c>
      <c r="C32" s="203"/>
      <c r="D32" s="204"/>
      <c r="E32" s="213" t="s">
        <v>333</v>
      </c>
      <c r="F32" s="220">
        <f t="shared" si="14"/>
        <v>3</v>
      </c>
      <c r="G32" s="220">
        <f t="shared" ref="G32:U32" si="18">G47</f>
        <v>4</v>
      </c>
      <c r="H32" s="220">
        <f t="shared" si="18"/>
        <v>9</v>
      </c>
      <c r="I32" s="220">
        <f t="shared" si="18"/>
        <v>13</v>
      </c>
      <c r="J32" s="220">
        <f t="shared" si="18"/>
        <v>3</v>
      </c>
      <c r="K32" s="220">
        <f t="shared" si="18"/>
        <v>6</v>
      </c>
      <c r="L32" s="220">
        <f t="shared" si="18"/>
        <v>9</v>
      </c>
      <c r="M32" s="220">
        <f t="shared" si="18"/>
        <v>3</v>
      </c>
      <c r="N32" s="220">
        <f t="shared" si="18"/>
        <v>10</v>
      </c>
      <c r="O32" s="220">
        <f t="shared" si="18"/>
        <v>13</v>
      </c>
      <c r="P32" s="220">
        <f t="shared" si="18"/>
        <v>0</v>
      </c>
      <c r="Q32" s="220">
        <f t="shared" si="18"/>
        <v>0</v>
      </c>
      <c r="R32" s="220">
        <f t="shared" si="18"/>
        <v>0</v>
      </c>
      <c r="S32" s="220">
        <f t="shared" si="18"/>
        <v>10</v>
      </c>
      <c r="T32" s="746">
        <f t="shared" si="18"/>
        <v>25</v>
      </c>
      <c r="U32" s="220">
        <f t="shared" si="18"/>
        <v>35</v>
      </c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</row>
    <row r="33" spans="1:52" ht="18" customHeight="1" x14ac:dyDescent="0.2">
      <c r="A33" s="1116"/>
      <c r="B33" s="214"/>
      <c r="C33" s="203"/>
      <c r="D33" s="204"/>
      <c r="E33" s="213" t="s">
        <v>334</v>
      </c>
      <c r="F33" s="220">
        <f t="shared" si="14"/>
        <v>18</v>
      </c>
      <c r="G33" s="220">
        <f t="shared" ref="G33:U33" si="19">G48</f>
        <v>158</v>
      </c>
      <c r="H33" s="220">
        <f t="shared" si="19"/>
        <v>76</v>
      </c>
      <c r="I33" s="220">
        <f t="shared" si="19"/>
        <v>234</v>
      </c>
      <c r="J33" s="220">
        <f t="shared" si="19"/>
        <v>136</v>
      </c>
      <c r="K33" s="220">
        <f t="shared" si="19"/>
        <v>101</v>
      </c>
      <c r="L33" s="220">
        <f t="shared" si="19"/>
        <v>237</v>
      </c>
      <c r="M33" s="220">
        <f t="shared" si="19"/>
        <v>142</v>
      </c>
      <c r="N33" s="220">
        <f t="shared" si="19"/>
        <v>92</v>
      </c>
      <c r="O33" s="220">
        <f t="shared" si="19"/>
        <v>234</v>
      </c>
      <c r="P33" s="220">
        <f t="shared" si="19"/>
        <v>0</v>
      </c>
      <c r="Q33" s="220">
        <f t="shared" si="19"/>
        <v>0</v>
      </c>
      <c r="R33" s="220">
        <f t="shared" si="19"/>
        <v>0</v>
      </c>
      <c r="S33" s="220">
        <f t="shared" si="19"/>
        <v>436</v>
      </c>
      <c r="T33" s="746">
        <f t="shared" si="19"/>
        <v>269</v>
      </c>
      <c r="U33" s="220">
        <f t="shared" si="19"/>
        <v>705</v>
      </c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</row>
    <row r="34" spans="1:52" ht="18" customHeight="1" x14ac:dyDescent="0.2">
      <c r="A34" s="1116"/>
      <c r="B34" s="174"/>
      <c r="C34" s="203"/>
      <c r="D34" s="204"/>
      <c r="E34" s="221" t="s">
        <v>335</v>
      </c>
      <c r="F34" s="220">
        <f t="shared" si="14"/>
        <v>9</v>
      </c>
      <c r="G34" s="220">
        <f t="shared" ref="G34:U34" si="20">G49</f>
        <v>21</v>
      </c>
      <c r="H34" s="220">
        <f t="shared" si="20"/>
        <v>100</v>
      </c>
      <c r="I34" s="220">
        <f t="shared" si="20"/>
        <v>121</v>
      </c>
      <c r="J34" s="220">
        <f t="shared" si="20"/>
        <v>21</v>
      </c>
      <c r="K34" s="220">
        <f t="shared" si="20"/>
        <v>91</v>
      </c>
      <c r="L34" s="220">
        <f t="shared" si="20"/>
        <v>112</v>
      </c>
      <c r="M34" s="220">
        <f t="shared" si="20"/>
        <v>24</v>
      </c>
      <c r="N34" s="220">
        <f t="shared" si="20"/>
        <v>89</v>
      </c>
      <c r="O34" s="220">
        <f t="shared" si="20"/>
        <v>113</v>
      </c>
      <c r="P34" s="220">
        <f t="shared" si="20"/>
        <v>0</v>
      </c>
      <c r="Q34" s="220">
        <f t="shared" si="20"/>
        <v>0</v>
      </c>
      <c r="R34" s="220">
        <f t="shared" si="20"/>
        <v>0</v>
      </c>
      <c r="S34" s="220">
        <f t="shared" si="20"/>
        <v>66</v>
      </c>
      <c r="T34" s="746">
        <f t="shared" si="20"/>
        <v>280</v>
      </c>
      <c r="U34" s="220">
        <f t="shared" si="20"/>
        <v>346</v>
      </c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</row>
    <row r="35" spans="1:52" ht="18" customHeight="1" x14ac:dyDescent="0.2">
      <c r="A35" s="1116"/>
      <c r="B35" s="174"/>
      <c r="C35" s="203"/>
      <c r="D35" s="204"/>
      <c r="E35" s="213" t="s">
        <v>336</v>
      </c>
      <c r="F35" s="220">
        <f t="shared" si="14"/>
        <v>6</v>
      </c>
      <c r="G35" s="220">
        <f t="shared" ref="G35:U35" si="21">G50</f>
        <v>55</v>
      </c>
      <c r="H35" s="220">
        <f t="shared" si="21"/>
        <v>25</v>
      </c>
      <c r="I35" s="220">
        <f t="shared" si="21"/>
        <v>80</v>
      </c>
      <c r="J35" s="220">
        <f t="shared" si="21"/>
        <v>59</v>
      </c>
      <c r="K35" s="220">
        <f t="shared" si="21"/>
        <v>20</v>
      </c>
      <c r="L35" s="220">
        <f t="shared" si="21"/>
        <v>79</v>
      </c>
      <c r="M35" s="220">
        <f t="shared" si="21"/>
        <v>49</v>
      </c>
      <c r="N35" s="220">
        <f t="shared" si="21"/>
        <v>28</v>
      </c>
      <c r="O35" s="220">
        <f t="shared" si="21"/>
        <v>77</v>
      </c>
      <c r="P35" s="220">
        <f t="shared" si="21"/>
        <v>0</v>
      </c>
      <c r="Q35" s="220">
        <f t="shared" si="21"/>
        <v>0</v>
      </c>
      <c r="R35" s="220">
        <f t="shared" si="21"/>
        <v>0</v>
      </c>
      <c r="S35" s="220">
        <f t="shared" si="21"/>
        <v>163</v>
      </c>
      <c r="T35" s="746">
        <f t="shared" si="21"/>
        <v>73</v>
      </c>
      <c r="U35" s="220">
        <f t="shared" si="21"/>
        <v>236</v>
      </c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</row>
    <row r="36" spans="1:52" ht="18" customHeight="1" x14ac:dyDescent="0.2">
      <c r="A36" s="1116"/>
      <c r="B36" s="174"/>
      <c r="C36" s="203"/>
      <c r="D36" s="204"/>
      <c r="E36" s="213" t="s">
        <v>337</v>
      </c>
      <c r="F36" s="216">
        <f t="shared" si="14"/>
        <v>157</v>
      </c>
      <c r="G36" s="216">
        <f t="shared" ref="G36:U36" si="22">G51</f>
        <v>878</v>
      </c>
      <c r="H36" s="216">
        <f t="shared" si="22"/>
        <v>1006</v>
      </c>
      <c r="I36" s="216">
        <f t="shared" si="22"/>
        <v>1884</v>
      </c>
      <c r="J36" s="216">
        <f t="shared" si="22"/>
        <v>798</v>
      </c>
      <c r="K36" s="216">
        <f t="shared" si="22"/>
        <v>1040</v>
      </c>
      <c r="L36" s="216">
        <f t="shared" si="22"/>
        <v>1838</v>
      </c>
      <c r="M36" s="216">
        <f t="shared" si="22"/>
        <v>892</v>
      </c>
      <c r="N36" s="216">
        <f t="shared" si="22"/>
        <v>1033</v>
      </c>
      <c r="O36" s="216">
        <f t="shared" si="22"/>
        <v>1925</v>
      </c>
      <c r="P36" s="216">
        <f t="shared" si="22"/>
        <v>0</v>
      </c>
      <c r="Q36" s="216">
        <f t="shared" si="22"/>
        <v>0</v>
      </c>
      <c r="R36" s="216">
        <f t="shared" si="22"/>
        <v>0</v>
      </c>
      <c r="S36" s="216">
        <f t="shared" si="22"/>
        <v>2568</v>
      </c>
      <c r="T36" s="745">
        <f t="shared" si="22"/>
        <v>3079</v>
      </c>
      <c r="U36" s="216">
        <f t="shared" si="22"/>
        <v>5647</v>
      </c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</row>
    <row r="37" spans="1:52" ht="18" customHeight="1" x14ac:dyDescent="0.2">
      <c r="A37" s="1116"/>
      <c r="B37" s="174"/>
      <c r="C37" s="203"/>
      <c r="D37" s="204"/>
      <c r="E37" s="21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744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</row>
    <row r="38" spans="1:52" ht="18" customHeight="1" x14ac:dyDescent="0.2">
      <c r="A38" s="1116"/>
      <c r="B38" s="211" t="s">
        <v>338</v>
      </c>
      <c r="C38" s="192">
        <v>194</v>
      </c>
      <c r="D38" s="193">
        <v>0</v>
      </c>
      <c r="E38" s="212"/>
      <c r="F38" s="192">
        <f>SUM(F40:F51)</f>
        <v>2227</v>
      </c>
      <c r="G38" s="192">
        <f t="shared" ref="G38:U38" si="23">SUM(G40:G51)</f>
        <v>13237</v>
      </c>
      <c r="H38" s="192">
        <f t="shared" si="23"/>
        <v>12869</v>
      </c>
      <c r="I38" s="192">
        <f t="shared" si="23"/>
        <v>26106</v>
      </c>
      <c r="J38" s="192">
        <f t="shared" si="23"/>
        <v>13288</v>
      </c>
      <c r="K38" s="192">
        <f t="shared" si="23"/>
        <v>12867</v>
      </c>
      <c r="L38" s="192">
        <f t="shared" si="23"/>
        <v>26155</v>
      </c>
      <c r="M38" s="192">
        <f t="shared" si="23"/>
        <v>13392</v>
      </c>
      <c r="N38" s="192">
        <f t="shared" si="23"/>
        <v>13227</v>
      </c>
      <c r="O38" s="192">
        <f t="shared" si="23"/>
        <v>26619</v>
      </c>
      <c r="P38" s="192">
        <f t="shared" si="23"/>
        <v>0</v>
      </c>
      <c r="Q38" s="192">
        <f t="shared" si="23"/>
        <v>0</v>
      </c>
      <c r="R38" s="192">
        <f t="shared" si="23"/>
        <v>0</v>
      </c>
      <c r="S38" s="192">
        <f t="shared" si="23"/>
        <v>39917</v>
      </c>
      <c r="T38" s="742">
        <f t="shared" si="23"/>
        <v>38963</v>
      </c>
      <c r="U38" s="192">
        <f t="shared" si="23"/>
        <v>78880</v>
      </c>
      <c r="V38" s="197">
        <v>194</v>
      </c>
      <c r="W38" s="388">
        <v>30</v>
      </c>
      <c r="X38" s="197">
        <v>210</v>
      </c>
      <c r="Y38" s="194">
        <v>80</v>
      </c>
      <c r="Z38" s="194">
        <v>0</v>
      </c>
      <c r="AA38" s="197">
        <v>6125</v>
      </c>
      <c r="AB38" s="197">
        <v>238</v>
      </c>
      <c r="AC38" s="194">
        <v>0</v>
      </c>
      <c r="AD38" s="197">
        <v>9</v>
      </c>
      <c r="AE38" s="197">
        <v>5428</v>
      </c>
      <c r="AF38" s="197">
        <v>1458</v>
      </c>
      <c r="AG38" s="192">
        <v>6886</v>
      </c>
      <c r="AH38" s="197">
        <v>748</v>
      </c>
      <c r="AI38" s="194">
        <v>1</v>
      </c>
      <c r="AJ38" s="197">
        <v>0</v>
      </c>
      <c r="AK38" s="197">
        <v>415</v>
      </c>
      <c r="AL38" s="197">
        <v>129</v>
      </c>
      <c r="AM38" s="192">
        <v>1293</v>
      </c>
      <c r="AN38" s="197">
        <v>225</v>
      </c>
      <c r="AO38" s="197">
        <v>485</v>
      </c>
      <c r="AP38" s="197">
        <v>223</v>
      </c>
      <c r="AQ38" s="197">
        <v>225</v>
      </c>
      <c r="AR38" s="197">
        <v>225</v>
      </c>
      <c r="AS38" s="197">
        <v>168</v>
      </c>
      <c r="AT38" s="197">
        <v>15</v>
      </c>
      <c r="AU38" s="197">
        <v>105</v>
      </c>
      <c r="AV38" s="197">
        <v>98</v>
      </c>
      <c r="AW38" s="197">
        <v>25</v>
      </c>
      <c r="AX38" s="197">
        <v>44</v>
      </c>
      <c r="AY38" s="197">
        <v>4</v>
      </c>
      <c r="AZ38" s="197">
        <v>40</v>
      </c>
    </row>
    <row r="39" spans="1:52" ht="18" customHeight="1" x14ac:dyDescent="0.2">
      <c r="A39" s="1116"/>
      <c r="B39" s="174"/>
      <c r="C39" s="203"/>
      <c r="D39" s="204"/>
      <c r="E39" s="21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744"/>
      <c r="U39" s="203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03"/>
      <c r="AH39" s="216"/>
      <c r="AI39" s="216"/>
      <c r="AJ39" s="216"/>
      <c r="AK39" s="216"/>
      <c r="AL39" s="216"/>
      <c r="AM39" s="203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</row>
    <row r="40" spans="1:52" ht="18" customHeight="1" x14ac:dyDescent="0.2">
      <c r="A40" s="1116"/>
      <c r="B40" s="214" t="s">
        <v>339</v>
      </c>
      <c r="C40" s="216">
        <v>163</v>
      </c>
      <c r="D40" s="193">
        <v>0</v>
      </c>
      <c r="E40" s="213" t="s">
        <v>320</v>
      </c>
      <c r="F40" s="216">
        <v>1519</v>
      </c>
      <c r="G40" s="216">
        <v>8804</v>
      </c>
      <c r="H40" s="216">
        <f t="shared" ref="H40:H51" si="24">+I40-G40</f>
        <v>9290</v>
      </c>
      <c r="I40" s="203">
        <v>18094</v>
      </c>
      <c r="J40" s="216">
        <v>8921</v>
      </c>
      <c r="K40" s="216">
        <f t="shared" ref="K40:K51" si="25">+L40-J40</f>
        <v>9256</v>
      </c>
      <c r="L40" s="203">
        <v>18177</v>
      </c>
      <c r="M40" s="216">
        <v>8989</v>
      </c>
      <c r="N40" s="216">
        <f t="shared" ref="N40:N51" si="26">+O40-M40</f>
        <v>9512</v>
      </c>
      <c r="O40" s="203">
        <v>18501</v>
      </c>
      <c r="P40" s="217">
        <v>0</v>
      </c>
      <c r="Q40" s="218">
        <v>0</v>
      </c>
      <c r="R40" s="219">
        <v>0</v>
      </c>
      <c r="S40" s="216">
        <f t="shared" ref="S40:S49" si="27">+G40+J40+M40</f>
        <v>26714</v>
      </c>
      <c r="T40" s="745">
        <f t="shared" ref="T40:T49" si="28">+H40+K40+N40</f>
        <v>28058</v>
      </c>
      <c r="U40" s="203">
        <f t="shared" ref="U40:U49" si="29">+S40+T40</f>
        <v>54772</v>
      </c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03"/>
      <c r="AH40" s="216"/>
      <c r="AI40" s="216"/>
      <c r="AJ40" s="216"/>
      <c r="AK40" s="216"/>
      <c r="AL40" s="216"/>
      <c r="AM40" s="203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</row>
    <row r="41" spans="1:52" ht="18" customHeight="1" x14ac:dyDescent="0.2">
      <c r="A41" s="1116"/>
      <c r="B41" s="214"/>
      <c r="C41" s="216"/>
      <c r="D41" s="204"/>
      <c r="E41" s="213" t="s">
        <v>322</v>
      </c>
      <c r="F41" s="216">
        <v>102</v>
      </c>
      <c r="G41" s="216">
        <v>549</v>
      </c>
      <c r="H41" s="203">
        <f t="shared" si="24"/>
        <v>431</v>
      </c>
      <c r="I41" s="203">
        <v>980</v>
      </c>
      <c r="J41" s="216">
        <v>530</v>
      </c>
      <c r="K41" s="216">
        <f t="shared" si="25"/>
        <v>458</v>
      </c>
      <c r="L41" s="203">
        <v>988</v>
      </c>
      <c r="M41" s="216">
        <v>519</v>
      </c>
      <c r="N41" s="216">
        <f t="shared" si="26"/>
        <v>470</v>
      </c>
      <c r="O41" s="203">
        <v>989</v>
      </c>
      <c r="P41" s="217">
        <v>0</v>
      </c>
      <c r="Q41" s="218">
        <v>0</v>
      </c>
      <c r="R41" s="219">
        <v>0</v>
      </c>
      <c r="S41" s="216">
        <f t="shared" si="27"/>
        <v>1598</v>
      </c>
      <c r="T41" s="745">
        <f t="shared" si="28"/>
        <v>1359</v>
      </c>
      <c r="U41" s="203">
        <f t="shared" si="29"/>
        <v>2957</v>
      </c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03"/>
      <c r="AH41" s="216"/>
      <c r="AI41" s="216"/>
      <c r="AJ41" s="216"/>
      <c r="AK41" s="216"/>
      <c r="AL41" s="216"/>
      <c r="AM41" s="203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</row>
    <row r="42" spans="1:52" ht="18" customHeight="1" x14ac:dyDescent="0.2">
      <c r="A42" s="1116"/>
      <c r="B42" s="214" t="s">
        <v>340</v>
      </c>
      <c r="C42" s="216">
        <v>31</v>
      </c>
      <c r="D42" s="193">
        <v>0</v>
      </c>
      <c r="E42" s="213" t="s">
        <v>324</v>
      </c>
      <c r="F42" s="216">
        <v>187</v>
      </c>
      <c r="G42" s="216">
        <v>2025</v>
      </c>
      <c r="H42" s="203">
        <f t="shared" si="24"/>
        <v>240</v>
      </c>
      <c r="I42" s="203">
        <v>2265</v>
      </c>
      <c r="J42" s="216">
        <v>2013</v>
      </c>
      <c r="K42" s="216">
        <f t="shared" si="25"/>
        <v>246</v>
      </c>
      <c r="L42" s="203">
        <v>2259</v>
      </c>
      <c r="M42" s="216">
        <v>2036</v>
      </c>
      <c r="N42" s="216">
        <f t="shared" si="26"/>
        <v>224</v>
      </c>
      <c r="O42" s="203">
        <v>2260</v>
      </c>
      <c r="P42" s="217">
        <v>0</v>
      </c>
      <c r="Q42" s="218">
        <v>0</v>
      </c>
      <c r="R42" s="219">
        <v>0</v>
      </c>
      <c r="S42" s="203">
        <f t="shared" si="27"/>
        <v>6074</v>
      </c>
      <c r="T42" s="744">
        <f t="shared" si="28"/>
        <v>710</v>
      </c>
      <c r="U42" s="203">
        <f t="shared" si="29"/>
        <v>6784</v>
      </c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03"/>
      <c r="AH42" s="216"/>
      <c r="AI42" s="216"/>
      <c r="AJ42" s="216"/>
      <c r="AK42" s="216"/>
      <c r="AL42" s="216"/>
      <c r="AM42" s="203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</row>
    <row r="43" spans="1:52" ht="18" customHeight="1" x14ac:dyDescent="0.2">
      <c r="A43" s="1116"/>
      <c r="B43" s="214" t="s">
        <v>341</v>
      </c>
      <c r="C43" s="389"/>
      <c r="D43" s="204"/>
      <c r="E43" s="213" t="s">
        <v>326</v>
      </c>
      <c r="F43" s="216">
        <v>181</v>
      </c>
      <c r="G43" s="216">
        <v>492</v>
      </c>
      <c r="H43" s="216">
        <f t="shared" si="24"/>
        <v>1420</v>
      </c>
      <c r="I43" s="203">
        <v>1912</v>
      </c>
      <c r="J43" s="216">
        <v>560</v>
      </c>
      <c r="K43" s="216">
        <f t="shared" si="25"/>
        <v>1348</v>
      </c>
      <c r="L43" s="203">
        <v>1908</v>
      </c>
      <c r="M43" s="216">
        <v>516</v>
      </c>
      <c r="N43" s="216">
        <f t="shared" si="26"/>
        <v>1493</v>
      </c>
      <c r="O43" s="203">
        <v>2009</v>
      </c>
      <c r="P43" s="217">
        <v>0</v>
      </c>
      <c r="Q43" s="218">
        <v>0</v>
      </c>
      <c r="R43" s="219">
        <v>0</v>
      </c>
      <c r="S43" s="203">
        <f t="shared" si="27"/>
        <v>1568</v>
      </c>
      <c r="T43" s="744">
        <f t="shared" si="28"/>
        <v>4261</v>
      </c>
      <c r="U43" s="203">
        <f t="shared" si="29"/>
        <v>5829</v>
      </c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03"/>
      <c r="AH43" s="216"/>
      <c r="AI43" s="216"/>
      <c r="AJ43" s="216"/>
      <c r="AK43" s="216"/>
      <c r="AL43" s="216"/>
      <c r="AM43" s="203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</row>
    <row r="44" spans="1:52" ht="18" customHeight="1" x14ac:dyDescent="0.2">
      <c r="A44" s="1116"/>
      <c r="B44" s="214"/>
      <c r="C44" s="389"/>
      <c r="D44" s="204"/>
      <c r="E44" s="213" t="s">
        <v>328</v>
      </c>
      <c r="F44" s="216">
        <v>27</v>
      </c>
      <c r="G44" s="216">
        <v>238</v>
      </c>
      <c r="H44" s="216">
        <f t="shared" si="24"/>
        <v>93</v>
      </c>
      <c r="I44" s="203">
        <v>331</v>
      </c>
      <c r="J44" s="216">
        <v>241</v>
      </c>
      <c r="K44" s="216">
        <f t="shared" si="25"/>
        <v>102</v>
      </c>
      <c r="L44" s="203">
        <v>343</v>
      </c>
      <c r="M44" s="216">
        <v>215</v>
      </c>
      <c r="N44" s="216">
        <f t="shared" si="26"/>
        <v>92</v>
      </c>
      <c r="O44" s="203">
        <v>307</v>
      </c>
      <c r="P44" s="217">
        <v>0</v>
      </c>
      <c r="Q44" s="218">
        <v>0</v>
      </c>
      <c r="R44" s="219">
        <v>0</v>
      </c>
      <c r="S44" s="203">
        <f t="shared" si="27"/>
        <v>694</v>
      </c>
      <c r="T44" s="744">
        <f t="shared" si="28"/>
        <v>287</v>
      </c>
      <c r="U44" s="203">
        <f t="shared" si="29"/>
        <v>981</v>
      </c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03"/>
      <c r="AH44" s="216"/>
      <c r="AI44" s="216"/>
      <c r="AJ44" s="216"/>
      <c r="AK44" s="216"/>
      <c r="AL44" s="216"/>
      <c r="AM44" s="203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</row>
    <row r="45" spans="1:52" ht="18" customHeight="1" x14ac:dyDescent="0.2">
      <c r="A45" s="1116"/>
      <c r="B45" s="214"/>
      <c r="C45" s="389"/>
      <c r="D45" s="204"/>
      <c r="E45" s="213" t="s">
        <v>329</v>
      </c>
      <c r="F45" s="220">
        <v>9</v>
      </c>
      <c r="G45" s="216">
        <v>4</v>
      </c>
      <c r="H45" s="216">
        <f t="shared" si="24"/>
        <v>68</v>
      </c>
      <c r="I45" s="203">
        <v>72</v>
      </c>
      <c r="J45" s="216">
        <v>6</v>
      </c>
      <c r="K45" s="216">
        <f t="shared" si="25"/>
        <v>82</v>
      </c>
      <c r="L45" s="203">
        <v>88</v>
      </c>
      <c r="M45" s="216">
        <v>2</v>
      </c>
      <c r="N45" s="216">
        <f t="shared" si="26"/>
        <v>73</v>
      </c>
      <c r="O45" s="203">
        <v>75</v>
      </c>
      <c r="P45" s="217">
        <v>0</v>
      </c>
      <c r="Q45" s="218">
        <v>0</v>
      </c>
      <c r="R45" s="219">
        <v>0</v>
      </c>
      <c r="S45" s="203">
        <f t="shared" si="27"/>
        <v>12</v>
      </c>
      <c r="T45" s="744">
        <f t="shared" si="28"/>
        <v>223</v>
      </c>
      <c r="U45" s="203">
        <f t="shared" si="29"/>
        <v>235</v>
      </c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03"/>
      <c r="AH45" s="216"/>
      <c r="AI45" s="216"/>
      <c r="AJ45" s="216"/>
      <c r="AK45" s="216"/>
      <c r="AL45" s="216"/>
      <c r="AM45" s="203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</row>
    <row r="46" spans="1:52" ht="18" customHeight="1" x14ac:dyDescent="0.2">
      <c r="A46" s="1116"/>
      <c r="B46" s="214"/>
      <c r="C46" s="389"/>
      <c r="D46" s="204"/>
      <c r="E46" s="213" t="s">
        <v>331</v>
      </c>
      <c r="F46" s="220">
        <v>9</v>
      </c>
      <c r="G46" s="216">
        <v>9</v>
      </c>
      <c r="H46" s="216">
        <f t="shared" si="24"/>
        <v>111</v>
      </c>
      <c r="I46" s="203">
        <v>120</v>
      </c>
      <c r="J46" s="216">
        <v>0</v>
      </c>
      <c r="K46" s="216">
        <f t="shared" si="25"/>
        <v>117</v>
      </c>
      <c r="L46" s="203">
        <v>117</v>
      </c>
      <c r="M46" s="216">
        <v>5</v>
      </c>
      <c r="N46" s="216">
        <f t="shared" si="26"/>
        <v>111</v>
      </c>
      <c r="O46" s="203">
        <v>116</v>
      </c>
      <c r="P46" s="217">
        <v>0</v>
      </c>
      <c r="Q46" s="218">
        <v>0</v>
      </c>
      <c r="R46" s="219">
        <v>0</v>
      </c>
      <c r="S46" s="203">
        <f t="shared" si="27"/>
        <v>14</v>
      </c>
      <c r="T46" s="744">
        <f t="shared" si="28"/>
        <v>339</v>
      </c>
      <c r="U46" s="203">
        <f t="shared" si="29"/>
        <v>353</v>
      </c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03"/>
      <c r="AH46" s="216"/>
      <c r="AI46" s="216"/>
      <c r="AJ46" s="216"/>
      <c r="AK46" s="216"/>
      <c r="AL46" s="216"/>
      <c r="AM46" s="203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</row>
    <row r="47" spans="1:52" ht="18" customHeight="1" x14ac:dyDescent="0.2">
      <c r="A47" s="1116"/>
      <c r="B47" s="214"/>
      <c r="C47" s="389"/>
      <c r="D47" s="204"/>
      <c r="E47" s="213" t="s">
        <v>333</v>
      </c>
      <c r="F47" s="220">
        <v>3</v>
      </c>
      <c r="G47" s="216">
        <v>4</v>
      </c>
      <c r="H47" s="216">
        <f t="shared" si="24"/>
        <v>9</v>
      </c>
      <c r="I47" s="203">
        <v>13</v>
      </c>
      <c r="J47" s="216">
        <v>3</v>
      </c>
      <c r="K47" s="216">
        <f t="shared" si="25"/>
        <v>6</v>
      </c>
      <c r="L47" s="203">
        <v>9</v>
      </c>
      <c r="M47" s="216">
        <v>3</v>
      </c>
      <c r="N47" s="216">
        <f t="shared" si="26"/>
        <v>10</v>
      </c>
      <c r="O47" s="203">
        <v>13</v>
      </c>
      <c r="P47" s="217">
        <v>0</v>
      </c>
      <c r="Q47" s="218">
        <v>0</v>
      </c>
      <c r="R47" s="219">
        <v>0</v>
      </c>
      <c r="S47" s="203">
        <f t="shared" si="27"/>
        <v>10</v>
      </c>
      <c r="T47" s="744">
        <f t="shared" si="28"/>
        <v>25</v>
      </c>
      <c r="U47" s="203">
        <f t="shared" si="29"/>
        <v>35</v>
      </c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03"/>
      <c r="AH47" s="216"/>
      <c r="AI47" s="216"/>
      <c r="AJ47" s="216"/>
      <c r="AK47" s="216"/>
      <c r="AL47" s="216"/>
      <c r="AM47" s="203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</row>
    <row r="48" spans="1:52" ht="18" customHeight="1" x14ac:dyDescent="0.2">
      <c r="A48" s="1116"/>
      <c r="B48" s="174"/>
      <c r="C48" s="203"/>
      <c r="D48" s="204"/>
      <c r="E48" s="213" t="s">
        <v>334</v>
      </c>
      <c r="F48" s="220">
        <v>18</v>
      </c>
      <c r="G48" s="216">
        <v>158</v>
      </c>
      <c r="H48" s="216">
        <f t="shared" si="24"/>
        <v>76</v>
      </c>
      <c r="I48" s="203">
        <v>234</v>
      </c>
      <c r="J48" s="216">
        <v>136</v>
      </c>
      <c r="K48" s="216">
        <f t="shared" si="25"/>
        <v>101</v>
      </c>
      <c r="L48" s="203">
        <v>237</v>
      </c>
      <c r="M48" s="216">
        <v>142</v>
      </c>
      <c r="N48" s="216">
        <f t="shared" si="26"/>
        <v>92</v>
      </c>
      <c r="O48" s="203">
        <v>234</v>
      </c>
      <c r="P48" s="217">
        <v>0</v>
      </c>
      <c r="Q48" s="218">
        <v>0</v>
      </c>
      <c r="R48" s="219">
        <v>0</v>
      </c>
      <c r="S48" s="203">
        <f t="shared" si="27"/>
        <v>436</v>
      </c>
      <c r="T48" s="744">
        <f t="shared" si="28"/>
        <v>269</v>
      </c>
      <c r="U48" s="203">
        <f t="shared" si="29"/>
        <v>705</v>
      </c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03"/>
      <c r="AH48" s="216"/>
      <c r="AI48" s="216"/>
      <c r="AJ48" s="216"/>
      <c r="AK48" s="216"/>
      <c r="AL48" s="216"/>
      <c r="AM48" s="203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</row>
    <row r="49" spans="1:52" ht="18" customHeight="1" x14ac:dyDescent="0.2">
      <c r="A49" s="1116"/>
      <c r="B49" s="174"/>
      <c r="C49" s="203"/>
      <c r="D49" s="204"/>
      <c r="E49" s="221" t="s">
        <v>335</v>
      </c>
      <c r="F49" s="220">
        <v>9</v>
      </c>
      <c r="G49" s="216">
        <v>21</v>
      </c>
      <c r="H49" s="216">
        <f t="shared" si="24"/>
        <v>100</v>
      </c>
      <c r="I49" s="203">
        <v>121</v>
      </c>
      <c r="J49" s="216">
        <v>21</v>
      </c>
      <c r="K49" s="216">
        <f t="shared" si="25"/>
        <v>91</v>
      </c>
      <c r="L49" s="203">
        <v>112</v>
      </c>
      <c r="M49" s="216">
        <v>24</v>
      </c>
      <c r="N49" s="216">
        <f t="shared" si="26"/>
        <v>89</v>
      </c>
      <c r="O49" s="203">
        <v>113</v>
      </c>
      <c r="P49" s="217">
        <v>0</v>
      </c>
      <c r="Q49" s="218">
        <v>0</v>
      </c>
      <c r="R49" s="219">
        <v>0</v>
      </c>
      <c r="S49" s="203">
        <f t="shared" si="27"/>
        <v>66</v>
      </c>
      <c r="T49" s="744">
        <f t="shared" si="28"/>
        <v>280</v>
      </c>
      <c r="U49" s="203">
        <f t="shared" si="29"/>
        <v>346</v>
      </c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03"/>
      <c r="AH49" s="216"/>
      <c r="AI49" s="216"/>
      <c r="AJ49" s="216"/>
      <c r="AK49" s="216"/>
      <c r="AL49" s="216"/>
      <c r="AM49" s="203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</row>
    <row r="50" spans="1:52" ht="18" customHeight="1" x14ac:dyDescent="0.2">
      <c r="A50" s="1116"/>
      <c r="B50" s="174"/>
      <c r="C50" s="203"/>
      <c r="D50" s="204"/>
      <c r="E50" s="213" t="s">
        <v>336</v>
      </c>
      <c r="F50" s="220">
        <v>6</v>
      </c>
      <c r="G50" s="216">
        <v>55</v>
      </c>
      <c r="H50" s="216">
        <f t="shared" si="24"/>
        <v>25</v>
      </c>
      <c r="I50" s="203">
        <v>80</v>
      </c>
      <c r="J50" s="216">
        <v>59</v>
      </c>
      <c r="K50" s="216">
        <f t="shared" si="25"/>
        <v>20</v>
      </c>
      <c r="L50" s="203">
        <v>79</v>
      </c>
      <c r="M50" s="216">
        <v>49</v>
      </c>
      <c r="N50" s="216">
        <f t="shared" si="26"/>
        <v>28</v>
      </c>
      <c r="O50" s="203">
        <v>77</v>
      </c>
      <c r="P50" s="217">
        <v>0</v>
      </c>
      <c r="Q50" s="218">
        <v>0</v>
      </c>
      <c r="R50" s="219">
        <v>0</v>
      </c>
      <c r="S50" s="203">
        <f t="shared" ref="S50:S51" si="30">+G50+J50+M50</f>
        <v>163</v>
      </c>
      <c r="T50" s="744">
        <f t="shared" ref="T50:T51" si="31">+H50+K50+N50</f>
        <v>73</v>
      </c>
      <c r="U50" s="203">
        <f t="shared" ref="U50:U51" si="32">+S50+T50</f>
        <v>236</v>
      </c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03"/>
      <c r="AH50" s="216"/>
      <c r="AI50" s="216"/>
      <c r="AJ50" s="216"/>
      <c r="AK50" s="216"/>
      <c r="AL50" s="216"/>
      <c r="AM50" s="203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</row>
    <row r="51" spans="1:52" ht="18" customHeight="1" x14ac:dyDescent="0.2">
      <c r="A51" s="1116"/>
      <c r="B51" s="174"/>
      <c r="C51" s="203"/>
      <c r="D51" s="204"/>
      <c r="E51" s="213" t="s">
        <v>337</v>
      </c>
      <c r="F51" s="216">
        <v>157</v>
      </c>
      <c r="G51" s="216">
        <v>878</v>
      </c>
      <c r="H51" s="216">
        <f t="shared" si="24"/>
        <v>1006</v>
      </c>
      <c r="I51" s="203">
        <v>1884</v>
      </c>
      <c r="J51" s="216">
        <v>798</v>
      </c>
      <c r="K51" s="216">
        <f t="shared" si="25"/>
        <v>1040</v>
      </c>
      <c r="L51" s="203">
        <v>1838</v>
      </c>
      <c r="M51" s="216">
        <v>892</v>
      </c>
      <c r="N51" s="216">
        <f t="shared" si="26"/>
        <v>1033</v>
      </c>
      <c r="O51" s="203">
        <v>1925</v>
      </c>
      <c r="P51" s="217">
        <v>0</v>
      </c>
      <c r="Q51" s="218">
        <v>0</v>
      </c>
      <c r="R51" s="219">
        <v>0</v>
      </c>
      <c r="S51" s="203">
        <f t="shared" si="30"/>
        <v>2568</v>
      </c>
      <c r="T51" s="744">
        <f t="shared" si="31"/>
        <v>3079</v>
      </c>
      <c r="U51" s="203">
        <f t="shared" si="32"/>
        <v>5647</v>
      </c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03"/>
      <c r="AH51" s="216"/>
      <c r="AI51" s="216"/>
      <c r="AJ51" s="216"/>
      <c r="AK51" s="216"/>
      <c r="AL51" s="216"/>
      <c r="AM51" s="203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</row>
    <row r="52" spans="1:52" ht="18" customHeight="1" x14ac:dyDescent="0.2">
      <c r="A52" s="1116"/>
      <c r="B52" s="174"/>
      <c r="C52" s="203"/>
      <c r="D52" s="204"/>
      <c r="E52" s="21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744"/>
      <c r="U52" s="203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03"/>
      <c r="AH52" s="216"/>
      <c r="AI52" s="216"/>
      <c r="AJ52" s="216"/>
      <c r="AK52" s="216"/>
      <c r="AL52" s="216"/>
      <c r="AM52" s="203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</row>
    <row r="53" spans="1:52" ht="18" customHeight="1" x14ac:dyDescent="0.2">
      <c r="A53" s="1116"/>
      <c r="B53" s="211" t="s">
        <v>342</v>
      </c>
      <c r="C53" s="192">
        <v>32</v>
      </c>
      <c r="D53" s="193">
        <v>0</v>
      </c>
      <c r="E53" s="212"/>
      <c r="F53" s="192">
        <f>SUM(F55:F57)</f>
        <v>167</v>
      </c>
      <c r="G53" s="192">
        <f t="shared" ref="G53:U53" si="33">SUM(G55:G57)</f>
        <v>411</v>
      </c>
      <c r="H53" s="192">
        <f t="shared" si="33"/>
        <v>280</v>
      </c>
      <c r="I53" s="192">
        <f t="shared" si="33"/>
        <v>691</v>
      </c>
      <c r="J53" s="192">
        <f t="shared" si="33"/>
        <v>388</v>
      </c>
      <c r="K53" s="192">
        <f t="shared" si="33"/>
        <v>249</v>
      </c>
      <c r="L53" s="192">
        <f t="shared" si="33"/>
        <v>637</v>
      </c>
      <c r="M53" s="192">
        <f t="shared" si="33"/>
        <v>320</v>
      </c>
      <c r="N53" s="192">
        <f t="shared" si="33"/>
        <v>221</v>
      </c>
      <c r="O53" s="192">
        <f t="shared" si="33"/>
        <v>541</v>
      </c>
      <c r="P53" s="192">
        <f t="shared" si="33"/>
        <v>217</v>
      </c>
      <c r="Q53" s="192">
        <f t="shared" si="33"/>
        <v>121</v>
      </c>
      <c r="R53" s="192">
        <f t="shared" si="33"/>
        <v>338</v>
      </c>
      <c r="S53" s="192">
        <f t="shared" si="33"/>
        <v>1336</v>
      </c>
      <c r="T53" s="742">
        <f t="shared" si="33"/>
        <v>871</v>
      </c>
      <c r="U53" s="192">
        <f t="shared" si="33"/>
        <v>2207</v>
      </c>
      <c r="V53" s="197">
        <v>1</v>
      </c>
      <c r="W53" s="194">
        <v>0</v>
      </c>
      <c r="X53" s="197">
        <v>33</v>
      </c>
      <c r="Y53" s="194">
        <v>0</v>
      </c>
      <c r="Z53" s="194">
        <v>0</v>
      </c>
      <c r="AA53" s="197">
        <v>359</v>
      </c>
      <c r="AB53" s="197">
        <v>33</v>
      </c>
      <c r="AC53" s="194">
        <v>0</v>
      </c>
      <c r="AD53" s="194">
        <v>3</v>
      </c>
      <c r="AE53" s="197">
        <v>357</v>
      </c>
      <c r="AF53" s="197">
        <v>72</v>
      </c>
      <c r="AG53" s="192">
        <v>429</v>
      </c>
      <c r="AH53" s="198">
        <v>33</v>
      </c>
      <c r="AI53" s="194">
        <v>0</v>
      </c>
      <c r="AJ53" s="198">
        <v>2</v>
      </c>
      <c r="AK53" s="198">
        <v>16</v>
      </c>
      <c r="AL53" s="198">
        <v>9</v>
      </c>
      <c r="AM53" s="194">
        <v>60</v>
      </c>
      <c r="AN53" s="197">
        <v>2</v>
      </c>
      <c r="AO53" s="197">
        <v>4</v>
      </c>
      <c r="AP53" s="197">
        <v>2</v>
      </c>
      <c r="AQ53" s="197">
        <v>2</v>
      </c>
      <c r="AR53" s="197">
        <v>2</v>
      </c>
      <c r="AS53" s="197">
        <v>1</v>
      </c>
      <c r="AT53" s="194">
        <v>0</v>
      </c>
      <c r="AU53" s="194">
        <v>1</v>
      </c>
      <c r="AV53" s="194">
        <v>0</v>
      </c>
      <c r="AW53" s="194">
        <v>2</v>
      </c>
      <c r="AX53" s="194">
        <v>0</v>
      </c>
      <c r="AY53" s="194">
        <v>0</v>
      </c>
      <c r="AZ53" s="194">
        <v>0</v>
      </c>
    </row>
    <row r="54" spans="1:52" ht="18" customHeight="1" x14ac:dyDescent="0.2">
      <c r="A54" s="1116"/>
      <c r="B54" s="174"/>
      <c r="C54" s="203"/>
      <c r="D54" s="204"/>
      <c r="E54" s="21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744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</row>
    <row r="55" spans="1:52" ht="18" customHeight="1" x14ac:dyDescent="0.2">
      <c r="A55" s="386"/>
      <c r="B55" s="214" t="s">
        <v>343</v>
      </c>
      <c r="C55" s="216">
        <v>31</v>
      </c>
      <c r="D55" s="193">
        <v>0</v>
      </c>
      <c r="E55" s="213" t="s">
        <v>320</v>
      </c>
      <c r="F55" s="216">
        <v>102</v>
      </c>
      <c r="G55" s="216">
        <v>228</v>
      </c>
      <c r="H55" s="216">
        <f>+I55-G55</f>
        <v>188</v>
      </c>
      <c r="I55" s="203">
        <v>416</v>
      </c>
      <c r="J55" s="216">
        <v>212</v>
      </c>
      <c r="K55" s="216">
        <f>+L55-J55</f>
        <v>173</v>
      </c>
      <c r="L55" s="203">
        <v>385</v>
      </c>
      <c r="M55" s="216">
        <v>158</v>
      </c>
      <c r="N55" s="216">
        <f>+O55-M55</f>
        <v>151</v>
      </c>
      <c r="O55" s="203">
        <v>309</v>
      </c>
      <c r="P55" s="216">
        <v>120</v>
      </c>
      <c r="Q55" s="216">
        <f>+R55-P55</f>
        <v>103</v>
      </c>
      <c r="R55" s="203">
        <v>223</v>
      </c>
      <c r="S55" s="203">
        <f t="shared" ref="S55:T57" si="34">+G55+J55+M55+P55</f>
        <v>718</v>
      </c>
      <c r="T55" s="744">
        <f t="shared" si="34"/>
        <v>615</v>
      </c>
      <c r="U55" s="203">
        <f>+S55+T55</f>
        <v>1333</v>
      </c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</row>
    <row r="56" spans="1:52" ht="18" customHeight="1" x14ac:dyDescent="0.2">
      <c r="A56" s="386"/>
      <c r="B56" s="214" t="s">
        <v>344</v>
      </c>
      <c r="C56" s="389"/>
      <c r="D56" s="204"/>
      <c r="E56" s="213" t="s">
        <v>324</v>
      </c>
      <c r="F56" s="216">
        <v>49</v>
      </c>
      <c r="G56" s="216">
        <v>122</v>
      </c>
      <c r="H56" s="216">
        <f>+I56-G56</f>
        <v>20</v>
      </c>
      <c r="I56" s="203">
        <v>142</v>
      </c>
      <c r="J56" s="216">
        <v>108</v>
      </c>
      <c r="K56" s="216">
        <f>+L56-J56</f>
        <v>8</v>
      </c>
      <c r="L56" s="203">
        <v>116</v>
      </c>
      <c r="M56" s="216">
        <v>103</v>
      </c>
      <c r="N56" s="216">
        <f>+O56-M56</f>
        <v>8</v>
      </c>
      <c r="O56" s="203">
        <v>111</v>
      </c>
      <c r="P56" s="216">
        <v>91</v>
      </c>
      <c r="Q56" s="216">
        <f>+R56-P56</f>
        <v>7</v>
      </c>
      <c r="R56" s="203">
        <v>98</v>
      </c>
      <c r="S56" s="203">
        <f t="shared" si="34"/>
        <v>424</v>
      </c>
      <c r="T56" s="744">
        <f t="shared" si="34"/>
        <v>43</v>
      </c>
      <c r="U56" s="203">
        <f>+S56+T56</f>
        <v>467</v>
      </c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</row>
    <row r="57" spans="1:52" ht="18" customHeight="1" x14ac:dyDescent="0.2">
      <c r="A57" s="386"/>
      <c r="B57" s="214" t="s">
        <v>345</v>
      </c>
      <c r="C57" s="216">
        <v>1</v>
      </c>
      <c r="D57" s="193">
        <v>0</v>
      </c>
      <c r="E57" s="213" t="s">
        <v>326</v>
      </c>
      <c r="F57" s="216">
        <v>16</v>
      </c>
      <c r="G57" s="216">
        <v>61</v>
      </c>
      <c r="H57" s="216">
        <f>+I57-G57</f>
        <v>72</v>
      </c>
      <c r="I57" s="203">
        <v>133</v>
      </c>
      <c r="J57" s="216">
        <v>68</v>
      </c>
      <c r="K57" s="216">
        <f>+L57-J57</f>
        <v>68</v>
      </c>
      <c r="L57" s="203">
        <v>136</v>
      </c>
      <c r="M57" s="216">
        <v>59</v>
      </c>
      <c r="N57" s="216">
        <f>+O57-M57</f>
        <v>62</v>
      </c>
      <c r="O57" s="203">
        <v>121</v>
      </c>
      <c r="P57" s="216">
        <v>6</v>
      </c>
      <c r="Q57" s="216">
        <f>+R57-P57</f>
        <v>11</v>
      </c>
      <c r="R57" s="203">
        <v>17</v>
      </c>
      <c r="S57" s="203">
        <f t="shared" si="34"/>
        <v>194</v>
      </c>
      <c r="T57" s="744">
        <f t="shared" si="34"/>
        <v>213</v>
      </c>
      <c r="U57" s="203">
        <f>+S57+T57</f>
        <v>407</v>
      </c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</row>
    <row r="58" spans="1:52" ht="18" customHeight="1" x14ac:dyDescent="0.2">
      <c r="A58" s="386"/>
      <c r="B58" s="214" t="s">
        <v>346</v>
      </c>
      <c r="C58" s="389"/>
      <c r="D58" s="204"/>
      <c r="E58" s="213"/>
      <c r="F58" s="216"/>
      <c r="G58" s="216"/>
      <c r="H58" s="216"/>
      <c r="I58" s="203"/>
      <c r="J58" s="216"/>
      <c r="K58" s="216"/>
      <c r="L58" s="203"/>
      <c r="M58" s="216"/>
      <c r="N58" s="216"/>
      <c r="O58" s="203"/>
      <c r="P58" s="216"/>
      <c r="Q58" s="216"/>
      <c r="R58" s="203"/>
      <c r="S58" s="203"/>
      <c r="T58" s="744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</row>
    <row r="59" spans="1:52" ht="18" customHeight="1" x14ac:dyDescent="0.2">
      <c r="A59" s="223"/>
      <c r="B59" s="187"/>
      <c r="C59" s="199"/>
      <c r="D59" s="200"/>
      <c r="E59" s="224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747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</row>
    <row r="60" spans="1:52" ht="18" customHeight="1" x14ac:dyDescent="0.2">
      <c r="A60" s="208"/>
      <c r="B60" s="174"/>
      <c r="C60" s="203"/>
      <c r="D60" s="204"/>
      <c r="E60" s="210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748"/>
      <c r="U60" s="751"/>
      <c r="V60" s="751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</row>
    <row r="61" spans="1:52" ht="18" customHeight="1" x14ac:dyDescent="0.2">
      <c r="A61" s="386"/>
      <c r="B61" s="225" t="s">
        <v>347</v>
      </c>
      <c r="C61" s="192">
        <v>31</v>
      </c>
      <c r="D61" s="193">
        <v>0</v>
      </c>
      <c r="E61" s="212"/>
      <c r="F61" s="192">
        <f>SUM(F63:F68)</f>
        <v>337</v>
      </c>
      <c r="G61" s="192">
        <f>SUM(G63:G68)</f>
        <v>1593</v>
      </c>
      <c r="H61" s="192">
        <f t="shared" ref="H61:U61" si="35">SUM(H63:H68)</f>
        <v>2175</v>
      </c>
      <c r="I61" s="192">
        <f t="shared" si="35"/>
        <v>3768</v>
      </c>
      <c r="J61" s="192">
        <f t="shared" si="35"/>
        <v>1655</v>
      </c>
      <c r="K61" s="192">
        <f t="shared" si="35"/>
        <v>2118</v>
      </c>
      <c r="L61" s="192">
        <f t="shared" si="35"/>
        <v>3773</v>
      </c>
      <c r="M61" s="192">
        <f t="shared" si="35"/>
        <v>1652</v>
      </c>
      <c r="N61" s="192">
        <f t="shared" si="35"/>
        <v>2092</v>
      </c>
      <c r="O61" s="192">
        <f t="shared" si="35"/>
        <v>3744</v>
      </c>
      <c r="P61" s="192">
        <f t="shared" si="35"/>
        <v>99</v>
      </c>
      <c r="Q61" s="192">
        <f t="shared" si="35"/>
        <v>132</v>
      </c>
      <c r="R61" s="192">
        <f t="shared" si="35"/>
        <v>231</v>
      </c>
      <c r="S61" s="192">
        <f t="shared" si="35"/>
        <v>4999</v>
      </c>
      <c r="T61" s="742">
        <f t="shared" si="35"/>
        <v>6517</v>
      </c>
      <c r="U61" s="192">
        <f t="shared" si="35"/>
        <v>11516</v>
      </c>
      <c r="V61" s="192">
        <f>V70+V79</f>
        <v>31</v>
      </c>
      <c r="W61" s="192">
        <f t="shared" ref="W61:AZ61" si="36">W70+W79</f>
        <v>6</v>
      </c>
      <c r="X61" s="192">
        <f t="shared" si="36"/>
        <v>33</v>
      </c>
      <c r="Y61" s="192">
        <f t="shared" si="36"/>
        <v>0</v>
      </c>
      <c r="Z61" s="192">
        <f t="shared" si="36"/>
        <v>0</v>
      </c>
      <c r="AA61" s="192">
        <f t="shared" si="36"/>
        <v>895</v>
      </c>
      <c r="AB61" s="192">
        <f t="shared" si="36"/>
        <v>31</v>
      </c>
      <c r="AC61" s="192">
        <f t="shared" si="36"/>
        <v>0</v>
      </c>
      <c r="AD61" s="192">
        <f t="shared" si="36"/>
        <v>11</v>
      </c>
      <c r="AE61" s="192">
        <f t="shared" si="36"/>
        <v>745</v>
      </c>
      <c r="AF61" s="192">
        <f t="shared" si="36"/>
        <v>262</v>
      </c>
      <c r="AG61" s="192">
        <f t="shared" si="36"/>
        <v>1007</v>
      </c>
      <c r="AH61" s="192">
        <f t="shared" si="36"/>
        <v>98</v>
      </c>
      <c r="AI61" s="192">
        <f t="shared" si="36"/>
        <v>0</v>
      </c>
      <c r="AJ61" s="192">
        <f t="shared" si="36"/>
        <v>9</v>
      </c>
      <c r="AK61" s="192">
        <f t="shared" si="36"/>
        <v>31</v>
      </c>
      <c r="AL61" s="192">
        <f t="shared" si="36"/>
        <v>56</v>
      </c>
      <c r="AM61" s="192">
        <f t="shared" si="36"/>
        <v>194</v>
      </c>
      <c r="AN61" s="192">
        <f t="shared" si="36"/>
        <v>31</v>
      </c>
      <c r="AO61" s="192">
        <f t="shared" si="36"/>
        <v>52</v>
      </c>
      <c r="AP61" s="192">
        <f t="shared" si="36"/>
        <v>31</v>
      </c>
      <c r="AQ61" s="192">
        <f t="shared" si="36"/>
        <v>31</v>
      </c>
      <c r="AR61" s="192">
        <f t="shared" si="36"/>
        <v>31</v>
      </c>
      <c r="AS61" s="192">
        <f t="shared" si="36"/>
        <v>9</v>
      </c>
      <c r="AT61" s="192">
        <f t="shared" si="36"/>
        <v>9</v>
      </c>
      <c r="AU61" s="192">
        <f t="shared" si="36"/>
        <v>16</v>
      </c>
      <c r="AV61" s="192">
        <f t="shared" si="36"/>
        <v>9</v>
      </c>
      <c r="AW61" s="192">
        <f t="shared" si="36"/>
        <v>2</v>
      </c>
      <c r="AX61" s="192">
        <f t="shared" si="36"/>
        <v>10</v>
      </c>
      <c r="AY61" s="192">
        <f t="shared" si="36"/>
        <v>0</v>
      </c>
      <c r="AZ61" s="192">
        <f t="shared" si="36"/>
        <v>10</v>
      </c>
    </row>
    <row r="62" spans="1:52" ht="18" customHeight="1" x14ac:dyDescent="0.2">
      <c r="A62" s="386"/>
      <c r="B62" s="174"/>
      <c r="C62" s="203"/>
      <c r="D62" s="204"/>
      <c r="E62" s="21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744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</row>
    <row r="63" spans="1:52" ht="18" customHeight="1" x14ac:dyDescent="0.2">
      <c r="A63" s="386"/>
      <c r="B63" s="214" t="s">
        <v>319</v>
      </c>
      <c r="C63" s="203">
        <v>22</v>
      </c>
      <c r="D63" s="193">
        <v>0</v>
      </c>
      <c r="E63" s="213" t="s">
        <v>320</v>
      </c>
      <c r="F63" s="203">
        <v>244</v>
      </c>
      <c r="G63" s="203">
        <f t="shared" ref="G63:I64" si="37">+G72+G81</f>
        <v>1246</v>
      </c>
      <c r="H63" s="203">
        <f t="shared" si="37"/>
        <v>1585</v>
      </c>
      <c r="I63" s="203">
        <f t="shared" si="37"/>
        <v>2831</v>
      </c>
      <c r="J63" s="203">
        <f t="shared" ref="J63:U64" si="38">+J72+J81</f>
        <v>1288</v>
      </c>
      <c r="K63" s="203">
        <f t="shared" si="38"/>
        <v>1549</v>
      </c>
      <c r="L63" s="203">
        <f t="shared" si="38"/>
        <v>2837</v>
      </c>
      <c r="M63" s="203">
        <f t="shared" si="38"/>
        <v>1314</v>
      </c>
      <c r="N63" s="203">
        <f t="shared" si="38"/>
        <v>1504</v>
      </c>
      <c r="O63" s="203">
        <f t="shared" si="38"/>
        <v>2818</v>
      </c>
      <c r="P63" s="203">
        <f t="shared" si="38"/>
        <v>96</v>
      </c>
      <c r="Q63" s="203">
        <f t="shared" si="38"/>
        <v>126</v>
      </c>
      <c r="R63" s="203">
        <f t="shared" si="38"/>
        <v>222</v>
      </c>
      <c r="S63" s="203">
        <f t="shared" si="38"/>
        <v>3944</v>
      </c>
      <c r="T63" s="744">
        <f t="shared" si="38"/>
        <v>4764</v>
      </c>
      <c r="U63" s="203">
        <f t="shared" si="38"/>
        <v>8708</v>
      </c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</row>
    <row r="64" spans="1:52" ht="18" customHeight="1" x14ac:dyDescent="0.2">
      <c r="A64" s="386"/>
      <c r="B64" s="214" t="s">
        <v>348</v>
      </c>
      <c r="C64" s="203"/>
      <c r="D64" s="204"/>
      <c r="E64" s="213" t="s">
        <v>322</v>
      </c>
      <c r="F64" s="203">
        <v>35</v>
      </c>
      <c r="G64" s="203">
        <f t="shared" si="37"/>
        <v>118</v>
      </c>
      <c r="H64" s="203">
        <f t="shared" si="37"/>
        <v>94</v>
      </c>
      <c r="I64" s="203">
        <f t="shared" si="37"/>
        <v>212</v>
      </c>
      <c r="J64" s="203">
        <f t="shared" si="38"/>
        <v>125</v>
      </c>
      <c r="K64" s="203">
        <f t="shared" si="38"/>
        <v>94</v>
      </c>
      <c r="L64" s="203">
        <f t="shared" si="38"/>
        <v>219</v>
      </c>
      <c r="M64" s="203">
        <f t="shared" si="38"/>
        <v>99</v>
      </c>
      <c r="N64" s="203">
        <f t="shared" si="38"/>
        <v>80</v>
      </c>
      <c r="O64" s="203">
        <f t="shared" si="38"/>
        <v>179</v>
      </c>
      <c r="P64" s="203">
        <f t="shared" si="38"/>
        <v>3</v>
      </c>
      <c r="Q64" s="203">
        <f t="shared" si="38"/>
        <v>6</v>
      </c>
      <c r="R64" s="203">
        <f t="shared" si="38"/>
        <v>9</v>
      </c>
      <c r="S64" s="203">
        <f t="shared" si="38"/>
        <v>345</v>
      </c>
      <c r="T64" s="744">
        <f t="shared" si="38"/>
        <v>274</v>
      </c>
      <c r="U64" s="203">
        <f t="shared" si="38"/>
        <v>619</v>
      </c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</row>
    <row r="65" spans="1:52" ht="18" customHeight="1" x14ac:dyDescent="0.2">
      <c r="A65" s="1108" t="s">
        <v>349</v>
      </c>
      <c r="B65" s="214" t="s">
        <v>350</v>
      </c>
      <c r="C65" s="203">
        <v>9</v>
      </c>
      <c r="D65" s="193">
        <v>0</v>
      </c>
      <c r="E65" s="213" t="s">
        <v>326</v>
      </c>
      <c r="F65" s="203">
        <v>49</v>
      </c>
      <c r="G65" s="203">
        <f>+G74</f>
        <v>198</v>
      </c>
      <c r="H65" s="203">
        <f t="shared" ref="H65:O65" si="39">+H74</f>
        <v>429</v>
      </c>
      <c r="I65" s="203">
        <f t="shared" si="39"/>
        <v>627</v>
      </c>
      <c r="J65" s="203">
        <f t="shared" si="39"/>
        <v>198</v>
      </c>
      <c r="K65" s="203">
        <f t="shared" si="39"/>
        <v>417</v>
      </c>
      <c r="L65" s="203">
        <f t="shared" si="39"/>
        <v>615</v>
      </c>
      <c r="M65" s="203">
        <f t="shared" si="39"/>
        <v>200</v>
      </c>
      <c r="N65" s="203">
        <f t="shared" si="39"/>
        <v>439</v>
      </c>
      <c r="O65" s="203">
        <f t="shared" si="39"/>
        <v>639</v>
      </c>
      <c r="P65" s="217">
        <v>0</v>
      </c>
      <c r="Q65" s="218">
        <v>0</v>
      </c>
      <c r="R65" s="219">
        <v>0</v>
      </c>
      <c r="S65" s="203">
        <f t="shared" ref="S65:U65" si="40">+S74</f>
        <v>596</v>
      </c>
      <c r="T65" s="744">
        <f t="shared" si="40"/>
        <v>1285</v>
      </c>
      <c r="U65" s="203">
        <f t="shared" si="40"/>
        <v>1881</v>
      </c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</row>
    <row r="66" spans="1:52" ht="18" customHeight="1" x14ac:dyDescent="0.2">
      <c r="A66" s="1108"/>
      <c r="B66" s="214" t="s">
        <v>351</v>
      </c>
      <c r="C66" s="203"/>
      <c r="D66" s="193"/>
      <c r="E66" s="213" t="s">
        <v>329</v>
      </c>
      <c r="F66" s="203">
        <v>3</v>
      </c>
      <c r="G66" s="203">
        <f t="shared" ref="G66:O66" si="41">+G75</f>
        <v>16</v>
      </c>
      <c r="H66" s="203">
        <f t="shared" si="41"/>
        <v>24</v>
      </c>
      <c r="I66" s="203">
        <f t="shared" si="41"/>
        <v>40</v>
      </c>
      <c r="J66" s="203">
        <f t="shared" si="41"/>
        <v>16</v>
      </c>
      <c r="K66" s="203">
        <f t="shared" si="41"/>
        <v>24</v>
      </c>
      <c r="L66" s="203">
        <f t="shared" si="41"/>
        <v>40</v>
      </c>
      <c r="M66" s="203">
        <f t="shared" si="41"/>
        <v>12</v>
      </c>
      <c r="N66" s="203">
        <f t="shared" si="41"/>
        <v>27</v>
      </c>
      <c r="O66" s="203">
        <f t="shared" si="41"/>
        <v>39</v>
      </c>
      <c r="P66" s="217">
        <v>0</v>
      </c>
      <c r="Q66" s="218">
        <v>0</v>
      </c>
      <c r="R66" s="219">
        <v>0</v>
      </c>
      <c r="S66" s="203">
        <f t="shared" ref="S66:U66" si="42">+S75</f>
        <v>44</v>
      </c>
      <c r="T66" s="744">
        <f t="shared" si="42"/>
        <v>75</v>
      </c>
      <c r="U66" s="203">
        <f t="shared" si="42"/>
        <v>119</v>
      </c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</row>
    <row r="67" spans="1:52" ht="18" customHeight="1" x14ac:dyDescent="0.2">
      <c r="A67" s="1108"/>
      <c r="B67" s="214" t="s">
        <v>352</v>
      </c>
      <c r="C67" s="203">
        <v>0</v>
      </c>
      <c r="D67" s="193">
        <v>0</v>
      </c>
      <c r="E67" s="221" t="s">
        <v>10</v>
      </c>
      <c r="F67" s="216">
        <v>3</v>
      </c>
      <c r="G67" s="216">
        <f t="shared" ref="G67:O67" si="43">+G76</f>
        <v>9</v>
      </c>
      <c r="H67" s="216">
        <f t="shared" si="43"/>
        <v>31</v>
      </c>
      <c r="I67" s="203">
        <f t="shared" si="43"/>
        <v>40</v>
      </c>
      <c r="J67" s="216">
        <f t="shared" si="43"/>
        <v>14</v>
      </c>
      <c r="K67" s="216">
        <f t="shared" si="43"/>
        <v>22</v>
      </c>
      <c r="L67" s="203">
        <f t="shared" si="43"/>
        <v>36</v>
      </c>
      <c r="M67" s="216">
        <f t="shared" si="43"/>
        <v>12</v>
      </c>
      <c r="N67" s="216">
        <f t="shared" si="43"/>
        <v>28</v>
      </c>
      <c r="O67" s="203">
        <f t="shared" si="43"/>
        <v>40</v>
      </c>
      <c r="P67" s="217">
        <v>0</v>
      </c>
      <c r="Q67" s="218">
        <v>0</v>
      </c>
      <c r="R67" s="219">
        <v>0</v>
      </c>
      <c r="S67" s="203">
        <f t="shared" ref="S67:U67" si="44">+S76</f>
        <v>35</v>
      </c>
      <c r="T67" s="744">
        <f t="shared" si="44"/>
        <v>81</v>
      </c>
      <c r="U67" s="203">
        <f t="shared" si="44"/>
        <v>116</v>
      </c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</row>
    <row r="68" spans="1:52" ht="18" customHeight="1" x14ac:dyDescent="0.2">
      <c r="A68" s="1108"/>
      <c r="B68" s="214" t="s">
        <v>353</v>
      </c>
      <c r="C68" s="203"/>
      <c r="D68" s="204"/>
      <c r="E68" s="221" t="s">
        <v>354</v>
      </c>
      <c r="F68" s="216">
        <v>3</v>
      </c>
      <c r="G68" s="216">
        <f t="shared" ref="G68:O68" si="45">+G77</f>
        <v>6</v>
      </c>
      <c r="H68" s="216">
        <f t="shared" si="45"/>
        <v>12</v>
      </c>
      <c r="I68" s="203">
        <f t="shared" si="45"/>
        <v>18</v>
      </c>
      <c r="J68" s="216">
        <f t="shared" si="45"/>
        <v>14</v>
      </c>
      <c r="K68" s="216">
        <f t="shared" si="45"/>
        <v>12</v>
      </c>
      <c r="L68" s="203">
        <f t="shared" si="45"/>
        <v>26</v>
      </c>
      <c r="M68" s="217">
        <f t="shared" si="45"/>
        <v>15</v>
      </c>
      <c r="N68" s="217">
        <f t="shared" si="45"/>
        <v>14</v>
      </c>
      <c r="O68" s="203">
        <f t="shared" si="45"/>
        <v>29</v>
      </c>
      <c r="P68" s="217">
        <v>0</v>
      </c>
      <c r="Q68" s="218">
        <v>0</v>
      </c>
      <c r="R68" s="219">
        <v>0</v>
      </c>
      <c r="S68" s="203">
        <f t="shared" ref="S68:U68" si="46">+S77</f>
        <v>35</v>
      </c>
      <c r="T68" s="744">
        <f t="shared" si="46"/>
        <v>38</v>
      </c>
      <c r="U68" s="203">
        <f t="shared" si="46"/>
        <v>73</v>
      </c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</row>
    <row r="69" spans="1:52" ht="18" customHeight="1" x14ac:dyDescent="0.2">
      <c r="A69" s="1108"/>
      <c r="B69" s="174"/>
      <c r="C69" s="203"/>
      <c r="D69" s="390"/>
      <c r="E69" s="21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15"/>
      <c r="Q69" s="215"/>
      <c r="R69" s="215"/>
      <c r="S69" s="203"/>
      <c r="T69" s="744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</row>
    <row r="70" spans="1:52" ht="18" customHeight="1" x14ac:dyDescent="0.2">
      <c r="A70" s="1108"/>
      <c r="B70" s="211" t="s">
        <v>355</v>
      </c>
      <c r="C70" s="192">
        <v>22</v>
      </c>
      <c r="D70" s="193">
        <v>0</v>
      </c>
      <c r="E70" s="212"/>
      <c r="F70" s="192">
        <f>SUM(F72:F77)</f>
        <v>276</v>
      </c>
      <c r="G70" s="192">
        <f t="shared" ref="G70:U70" si="47">SUM(G72:G77)</f>
        <v>1378</v>
      </c>
      <c r="H70" s="192">
        <f t="shared" si="47"/>
        <v>1981</v>
      </c>
      <c r="I70" s="192">
        <f t="shared" si="47"/>
        <v>3359</v>
      </c>
      <c r="J70" s="192">
        <f t="shared" si="47"/>
        <v>1440</v>
      </c>
      <c r="K70" s="192">
        <f t="shared" si="47"/>
        <v>1891</v>
      </c>
      <c r="L70" s="192">
        <f t="shared" si="47"/>
        <v>3331</v>
      </c>
      <c r="M70" s="192">
        <f t="shared" si="47"/>
        <v>1451</v>
      </c>
      <c r="N70" s="192">
        <f t="shared" si="47"/>
        <v>1899</v>
      </c>
      <c r="O70" s="192">
        <f t="shared" si="47"/>
        <v>3350</v>
      </c>
      <c r="P70" s="192">
        <f t="shared" si="47"/>
        <v>0</v>
      </c>
      <c r="Q70" s="192">
        <f t="shared" si="47"/>
        <v>0</v>
      </c>
      <c r="R70" s="192">
        <f t="shared" si="47"/>
        <v>0</v>
      </c>
      <c r="S70" s="192">
        <f t="shared" si="47"/>
        <v>4269</v>
      </c>
      <c r="T70" s="742">
        <f t="shared" si="47"/>
        <v>5771</v>
      </c>
      <c r="U70" s="192">
        <f t="shared" si="47"/>
        <v>10040</v>
      </c>
      <c r="V70" s="197">
        <v>22</v>
      </c>
      <c r="W70" s="197">
        <v>5</v>
      </c>
      <c r="X70" s="197">
        <v>24</v>
      </c>
      <c r="Y70" s="194">
        <v>0</v>
      </c>
      <c r="Z70" s="194">
        <v>0</v>
      </c>
      <c r="AA70" s="197">
        <v>744</v>
      </c>
      <c r="AB70" s="197">
        <v>27</v>
      </c>
      <c r="AC70" s="194">
        <v>0</v>
      </c>
      <c r="AD70" s="197">
        <v>9</v>
      </c>
      <c r="AE70" s="197">
        <v>619</v>
      </c>
      <c r="AF70" s="197">
        <v>212</v>
      </c>
      <c r="AG70" s="192">
        <v>831</v>
      </c>
      <c r="AH70" s="197">
        <v>79</v>
      </c>
      <c r="AI70" s="194">
        <v>0</v>
      </c>
      <c r="AJ70" s="197">
        <v>4</v>
      </c>
      <c r="AK70" s="197">
        <v>24</v>
      </c>
      <c r="AL70" s="197">
        <v>39</v>
      </c>
      <c r="AM70" s="192">
        <v>146</v>
      </c>
      <c r="AN70" s="197">
        <v>22</v>
      </c>
      <c r="AO70" s="197">
        <v>48</v>
      </c>
      <c r="AP70" s="197">
        <v>22</v>
      </c>
      <c r="AQ70" s="197">
        <v>22</v>
      </c>
      <c r="AR70" s="197">
        <v>22</v>
      </c>
      <c r="AS70" s="197">
        <v>9</v>
      </c>
      <c r="AT70" s="197">
        <v>4</v>
      </c>
      <c r="AU70" s="194">
        <v>15</v>
      </c>
      <c r="AV70" s="197">
        <v>9</v>
      </c>
      <c r="AW70" s="197">
        <v>1</v>
      </c>
      <c r="AX70" s="197">
        <v>8</v>
      </c>
      <c r="AY70" s="197">
        <v>0</v>
      </c>
      <c r="AZ70" s="197">
        <v>8</v>
      </c>
    </row>
    <row r="71" spans="1:52" ht="18" customHeight="1" x14ac:dyDescent="0.2">
      <c r="A71" s="1108"/>
      <c r="B71" s="174"/>
      <c r="C71" s="203"/>
      <c r="D71" s="204"/>
      <c r="E71" s="21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744"/>
      <c r="U71" s="203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03"/>
      <c r="AH71" s="216"/>
      <c r="AI71" s="216"/>
      <c r="AJ71" s="216"/>
      <c r="AK71" s="216"/>
      <c r="AL71" s="216"/>
      <c r="AM71" s="203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6"/>
      <c r="AY71" s="216"/>
      <c r="AZ71" s="216"/>
    </row>
    <row r="72" spans="1:52" ht="18" customHeight="1" x14ac:dyDescent="0.2">
      <c r="A72" s="1108"/>
      <c r="B72" s="214" t="s">
        <v>348</v>
      </c>
      <c r="C72" s="203">
        <v>22</v>
      </c>
      <c r="D72" s="193">
        <v>0</v>
      </c>
      <c r="E72" s="213" t="s">
        <v>320</v>
      </c>
      <c r="F72" s="203">
        <v>203</v>
      </c>
      <c r="G72" s="203">
        <v>1087</v>
      </c>
      <c r="H72" s="203">
        <f t="shared" ref="H72:H77" si="48">+I72-G72</f>
        <v>1430</v>
      </c>
      <c r="I72" s="203">
        <v>2517</v>
      </c>
      <c r="J72" s="203">
        <v>1125</v>
      </c>
      <c r="K72" s="216">
        <f t="shared" ref="K72:K77" si="49">+L72-J72</f>
        <v>1379</v>
      </c>
      <c r="L72" s="203">
        <v>2504</v>
      </c>
      <c r="M72" s="203">
        <v>1163</v>
      </c>
      <c r="N72" s="203">
        <f t="shared" ref="N72:N77" si="50">+O72-M72</f>
        <v>1353</v>
      </c>
      <c r="O72" s="203">
        <v>2516</v>
      </c>
      <c r="P72" s="217">
        <v>0</v>
      </c>
      <c r="Q72" s="218">
        <v>0</v>
      </c>
      <c r="R72" s="219">
        <v>0</v>
      </c>
      <c r="S72" s="203">
        <f>+G72+J72+M72+P72</f>
        <v>3375</v>
      </c>
      <c r="T72" s="744">
        <f>+H72+K72+N72+Q72</f>
        <v>4162</v>
      </c>
      <c r="U72" s="203">
        <f>+S72+T72</f>
        <v>7537</v>
      </c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03"/>
      <c r="AH72" s="216"/>
      <c r="AI72" s="216"/>
      <c r="AJ72" s="216"/>
      <c r="AK72" s="216"/>
      <c r="AL72" s="216"/>
      <c r="AM72" s="203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6"/>
      <c r="AY72" s="216"/>
      <c r="AZ72" s="216"/>
    </row>
    <row r="73" spans="1:52" ht="18" customHeight="1" x14ac:dyDescent="0.2">
      <c r="A73" s="1108"/>
      <c r="B73" s="214"/>
      <c r="C73" s="203"/>
      <c r="D73" s="204"/>
      <c r="E73" s="213" t="s">
        <v>322</v>
      </c>
      <c r="F73" s="203">
        <v>15</v>
      </c>
      <c r="G73" s="203">
        <v>62</v>
      </c>
      <c r="H73" s="203">
        <f t="shared" si="48"/>
        <v>55</v>
      </c>
      <c r="I73" s="203">
        <v>117</v>
      </c>
      <c r="J73" s="203">
        <v>73</v>
      </c>
      <c r="K73" s="203">
        <f t="shared" si="49"/>
        <v>37</v>
      </c>
      <c r="L73" s="203">
        <v>110</v>
      </c>
      <c r="M73" s="203">
        <v>49</v>
      </c>
      <c r="N73" s="203">
        <f t="shared" si="50"/>
        <v>38</v>
      </c>
      <c r="O73" s="203">
        <v>87</v>
      </c>
      <c r="P73" s="217">
        <v>0</v>
      </c>
      <c r="Q73" s="218">
        <v>0</v>
      </c>
      <c r="R73" s="219">
        <v>0</v>
      </c>
      <c r="S73" s="203">
        <f t="shared" ref="S73:S77" si="51">+G73+J73+M73+P73</f>
        <v>184</v>
      </c>
      <c r="T73" s="744">
        <f t="shared" ref="T73:T77" si="52">+H73+K73+N73+Q73</f>
        <v>130</v>
      </c>
      <c r="U73" s="203">
        <f t="shared" ref="U73:U77" si="53">+S73+T73</f>
        <v>314</v>
      </c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03"/>
      <c r="AH73" s="216"/>
      <c r="AI73" s="216"/>
      <c r="AJ73" s="216"/>
      <c r="AK73" s="216"/>
      <c r="AL73" s="216"/>
      <c r="AM73" s="203"/>
      <c r="AN73" s="216"/>
      <c r="AO73" s="216"/>
      <c r="AP73" s="216"/>
      <c r="AQ73" s="216"/>
      <c r="AR73" s="216"/>
      <c r="AS73" s="216"/>
      <c r="AT73" s="216"/>
      <c r="AU73" s="216"/>
      <c r="AV73" s="216"/>
      <c r="AW73" s="216"/>
      <c r="AX73" s="216"/>
      <c r="AY73" s="216"/>
      <c r="AZ73" s="216"/>
    </row>
    <row r="74" spans="1:52" ht="18" customHeight="1" x14ac:dyDescent="0.2">
      <c r="A74" s="1108"/>
      <c r="B74" s="214" t="s">
        <v>352</v>
      </c>
      <c r="C74" s="193">
        <v>0</v>
      </c>
      <c r="D74" s="193">
        <v>0</v>
      </c>
      <c r="E74" s="213" t="s">
        <v>326</v>
      </c>
      <c r="F74" s="203">
        <v>49</v>
      </c>
      <c r="G74" s="203">
        <v>198</v>
      </c>
      <c r="H74" s="203">
        <f t="shared" si="48"/>
        <v>429</v>
      </c>
      <c r="I74" s="203">
        <v>627</v>
      </c>
      <c r="J74" s="203">
        <v>198</v>
      </c>
      <c r="K74" s="203">
        <f t="shared" si="49"/>
        <v>417</v>
      </c>
      <c r="L74" s="203">
        <v>615</v>
      </c>
      <c r="M74" s="203">
        <v>200</v>
      </c>
      <c r="N74" s="203">
        <f t="shared" si="50"/>
        <v>439</v>
      </c>
      <c r="O74" s="203">
        <v>639</v>
      </c>
      <c r="P74" s="217">
        <v>0</v>
      </c>
      <c r="Q74" s="218">
        <v>0</v>
      </c>
      <c r="R74" s="219">
        <v>0</v>
      </c>
      <c r="S74" s="193">
        <f t="shared" si="51"/>
        <v>596</v>
      </c>
      <c r="T74" s="754">
        <f t="shared" si="52"/>
        <v>1285</v>
      </c>
      <c r="U74" s="215">
        <f t="shared" si="53"/>
        <v>1881</v>
      </c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03"/>
      <c r="AH74" s="216"/>
      <c r="AI74" s="216"/>
      <c r="AJ74" s="216"/>
      <c r="AK74" s="216"/>
      <c r="AL74" s="216"/>
      <c r="AM74" s="203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</row>
    <row r="75" spans="1:52" ht="18" customHeight="1" x14ac:dyDescent="0.2">
      <c r="A75" s="1108"/>
      <c r="B75" s="214" t="s">
        <v>356</v>
      </c>
      <c r="C75" s="203"/>
      <c r="D75" s="204"/>
      <c r="E75" s="213" t="s">
        <v>329</v>
      </c>
      <c r="F75" s="203">
        <v>3</v>
      </c>
      <c r="G75" s="203">
        <v>16</v>
      </c>
      <c r="H75" s="203">
        <f t="shared" si="48"/>
        <v>24</v>
      </c>
      <c r="I75" s="203">
        <v>40</v>
      </c>
      <c r="J75" s="203">
        <v>16</v>
      </c>
      <c r="K75" s="203">
        <f t="shared" si="49"/>
        <v>24</v>
      </c>
      <c r="L75" s="203">
        <v>40</v>
      </c>
      <c r="M75" s="203">
        <v>12</v>
      </c>
      <c r="N75" s="203">
        <f t="shared" si="50"/>
        <v>27</v>
      </c>
      <c r="O75" s="203">
        <v>39</v>
      </c>
      <c r="P75" s="217">
        <v>0</v>
      </c>
      <c r="Q75" s="218">
        <v>0</v>
      </c>
      <c r="R75" s="219">
        <v>0</v>
      </c>
      <c r="S75" s="215">
        <f t="shared" si="51"/>
        <v>44</v>
      </c>
      <c r="T75" s="753">
        <f t="shared" si="52"/>
        <v>75</v>
      </c>
      <c r="U75" s="215">
        <f t="shared" si="53"/>
        <v>119</v>
      </c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03"/>
      <c r="AH75" s="216"/>
      <c r="AI75" s="216"/>
      <c r="AJ75" s="216"/>
      <c r="AK75" s="216"/>
      <c r="AL75" s="216"/>
      <c r="AM75" s="203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6"/>
      <c r="AY75" s="216"/>
      <c r="AZ75" s="216"/>
    </row>
    <row r="76" spans="1:52" ht="18" customHeight="1" x14ac:dyDescent="0.2">
      <c r="A76" s="1108"/>
      <c r="B76" s="214"/>
      <c r="C76" s="203"/>
      <c r="D76" s="204"/>
      <c r="E76" s="221" t="s">
        <v>10</v>
      </c>
      <c r="F76" s="216">
        <v>3</v>
      </c>
      <c r="G76" s="216">
        <v>9</v>
      </c>
      <c r="H76" s="216">
        <f t="shared" si="48"/>
        <v>31</v>
      </c>
      <c r="I76" s="203">
        <v>40</v>
      </c>
      <c r="J76" s="216">
        <v>14</v>
      </c>
      <c r="K76" s="216">
        <f t="shared" si="49"/>
        <v>22</v>
      </c>
      <c r="L76" s="203">
        <v>36</v>
      </c>
      <c r="M76" s="216">
        <v>12</v>
      </c>
      <c r="N76" s="216">
        <f t="shared" si="50"/>
        <v>28</v>
      </c>
      <c r="O76" s="203">
        <v>40</v>
      </c>
      <c r="P76" s="217">
        <v>0</v>
      </c>
      <c r="Q76" s="218">
        <v>0</v>
      </c>
      <c r="R76" s="219">
        <v>0</v>
      </c>
      <c r="S76" s="215">
        <f t="shared" si="51"/>
        <v>35</v>
      </c>
      <c r="T76" s="753">
        <f t="shared" si="52"/>
        <v>81</v>
      </c>
      <c r="U76" s="215">
        <f t="shared" si="53"/>
        <v>116</v>
      </c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03"/>
      <c r="AH76" s="216"/>
      <c r="AI76" s="216"/>
      <c r="AJ76" s="216"/>
      <c r="AK76" s="216"/>
      <c r="AL76" s="216"/>
      <c r="AM76" s="203"/>
      <c r="AN76" s="216"/>
      <c r="AO76" s="216"/>
      <c r="AP76" s="216"/>
      <c r="AQ76" s="216"/>
      <c r="AR76" s="216"/>
      <c r="AS76" s="216"/>
      <c r="AT76" s="216"/>
      <c r="AU76" s="216"/>
      <c r="AV76" s="216"/>
      <c r="AW76" s="216"/>
      <c r="AX76" s="216"/>
      <c r="AY76" s="216"/>
      <c r="AZ76" s="216"/>
    </row>
    <row r="77" spans="1:52" ht="18" customHeight="1" x14ac:dyDescent="0.2">
      <c r="A77" s="1108"/>
      <c r="B77" s="214"/>
      <c r="C77" s="203"/>
      <c r="D77" s="204"/>
      <c r="E77" s="221" t="s">
        <v>354</v>
      </c>
      <c r="F77" s="216">
        <v>3</v>
      </c>
      <c r="G77" s="216">
        <v>6</v>
      </c>
      <c r="H77" s="216">
        <f t="shared" si="48"/>
        <v>12</v>
      </c>
      <c r="I77" s="203">
        <v>18</v>
      </c>
      <c r="J77" s="216">
        <v>14</v>
      </c>
      <c r="K77" s="216">
        <f t="shared" si="49"/>
        <v>12</v>
      </c>
      <c r="L77" s="203">
        <v>26</v>
      </c>
      <c r="M77" s="217">
        <v>15</v>
      </c>
      <c r="N77" s="217">
        <f t="shared" si="50"/>
        <v>14</v>
      </c>
      <c r="O77" s="203">
        <v>29</v>
      </c>
      <c r="P77" s="217">
        <v>0</v>
      </c>
      <c r="Q77" s="218">
        <v>0</v>
      </c>
      <c r="R77" s="219">
        <v>0</v>
      </c>
      <c r="S77" s="215">
        <f t="shared" si="51"/>
        <v>35</v>
      </c>
      <c r="T77" s="753">
        <f t="shared" si="52"/>
        <v>38</v>
      </c>
      <c r="U77" s="215">
        <f t="shared" si="53"/>
        <v>73</v>
      </c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03"/>
      <c r="AH77" s="216"/>
      <c r="AI77" s="216"/>
      <c r="AJ77" s="216"/>
      <c r="AK77" s="216"/>
      <c r="AL77" s="216"/>
      <c r="AM77" s="203"/>
      <c r="AN77" s="216"/>
      <c r="AO77" s="216"/>
      <c r="AP77" s="216"/>
      <c r="AQ77" s="216"/>
      <c r="AR77" s="216"/>
      <c r="AS77" s="216"/>
      <c r="AT77" s="216"/>
      <c r="AU77" s="216"/>
      <c r="AV77" s="216"/>
      <c r="AW77" s="216"/>
      <c r="AX77" s="216"/>
      <c r="AY77" s="216"/>
      <c r="AZ77" s="216"/>
    </row>
    <row r="78" spans="1:52" ht="18" customHeight="1" x14ac:dyDescent="0.2">
      <c r="A78" s="1108"/>
      <c r="B78" s="174"/>
      <c r="C78" s="203"/>
      <c r="D78" s="204"/>
      <c r="E78" s="21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744"/>
      <c r="U78" s="203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03"/>
      <c r="AH78" s="216"/>
      <c r="AI78" s="216"/>
      <c r="AJ78" s="216"/>
      <c r="AK78" s="216"/>
      <c r="AL78" s="216"/>
      <c r="AM78" s="203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</row>
    <row r="79" spans="1:52" ht="18" customHeight="1" x14ac:dyDescent="0.2">
      <c r="A79" s="1108"/>
      <c r="B79" s="211" t="s">
        <v>342</v>
      </c>
      <c r="C79" s="192">
        <v>9</v>
      </c>
      <c r="D79" s="193">
        <v>0</v>
      </c>
      <c r="E79" s="212"/>
      <c r="F79" s="192">
        <f>SUM(F81:F82)</f>
        <v>61</v>
      </c>
      <c r="G79" s="192">
        <f t="shared" ref="G79:U79" si="54">SUM(G81:G82)</f>
        <v>215</v>
      </c>
      <c r="H79" s="192">
        <f t="shared" si="54"/>
        <v>194</v>
      </c>
      <c r="I79" s="192">
        <f t="shared" si="54"/>
        <v>409</v>
      </c>
      <c r="J79" s="192">
        <f t="shared" si="54"/>
        <v>215</v>
      </c>
      <c r="K79" s="192">
        <f t="shared" si="54"/>
        <v>227</v>
      </c>
      <c r="L79" s="192">
        <f t="shared" si="54"/>
        <v>442</v>
      </c>
      <c r="M79" s="192">
        <f t="shared" si="54"/>
        <v>201</v>
      </c>
      <c r="N79" s="192">
        <f t="shared" si="54"/>
        <v>193</v>
      </c>
      <c r="O79" s="192">
        <f t="shared" si="54"/>
        <v>394</v>
      </c>
      <c r="P79" s="192">
        <f t="shared" si="54"/>
        <v>99</v>
      </c>
      <c r="Q79" s="192">
        <f t="shared" si="54"/>
        <v>132</v>
      </c>
      <c r="R79" s="192">
        <f t="shared" si="54"/>
        <v>231</v>
      </c>
      <c r="S79" s="192">
        <f t="shared" si="54"/>
        <v>730</v>
      </c>
      <c r="T79" s="742">
        <f t="shared" si="54"/>
        <v>746</v>
      </c>
      <c r="U79" s="192">
        <f t="shared" si="54"/>
        <v>1476</v>
      </c>
      <c r="V79" s="198">
        <v>9</v>
      </c>
      <c r="W79" s="198">
        <v>1</v>
      </c>
      <c r="X79" s="198">
        <v>9</v>
      </c>
      <c r="Y79" s="194">
        <v>0</v>
      </c>
      <c r="Z79" s="194">
        <v>0</v>
      </c>
      <c r="AA79" s="198">
        <v>151</v>
      </c>
      <c r="AB79" s="198">
        <v>4</v>
      </c>
      <c r="AC79" s="194">
        <v>0</v>
      </c>
      <c r="AD79" s="198">
        <v>2</v>
      </c>
      <c r="AE79" s="198">
        <v>126</v>
      </c>
      <c r="AF79" s="198">
        <v>50</v>
      </c>
      <c r="AG79" s="194">
        <v>176</v>
      </c>
      <c r="AH79" s="198">
        <v>19</v>
      </c>
      <c r="AI79" s="194">
        <v>0</v>
      </c>
      <c r="AJ79" s="198">
        <v>5</v>
      </c>
      <c r="AK79" s="198">
        <v>7</v>
      </c>
      <c r="AL79" s="198">
        <v>17</v>
      </c>
      <c r="AM79" s="194">
        <v>48</v>
      </c>
      <c r="AN79" s="198">
        <v>9</v>
      </c>
      <c r="AO79" s="198">
        <v>4</v>
      </c>
      <c r="AP79" s="198">
        <v>9</v>
      </c>
      <c r="AQ79" s="198">
        <v>9</v>
      </c>
      <c r="AR79" s="198">
        <v>9</v>
      </c>
      <c r="AS79" s="194">
        <v>0</v>
      </c>
      <c r="AT79" s="198">
        <v>5</v>
      </c>
      <c r="AU79" s="194">
        <v>1</v>
      </c>
      <c r="AV79" s="194">
        <v>0</v>
      </c>
      <c r="AW79" s="194">
        <v>1</v>
      </c>
      <c r="AX79" s="194">
        <v>2</v>
      </c>
      <c r="AY79" s="194">
        <v>0</v>
      </c>
      <c r="AZ79" s="194">
        <v>2</v>
      </c>
    </row>
    <row r="80" spans="1:52" ht="18" customHeight="1" x14ac:dyDescent="0.2">
      <c r="A80" s="386"/>
      <c r="B80" s="174"/>
      <c r="C80" s="203"/>
      <c r="D80" s="204"/>
      <c r="E80" s="21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744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</row>
    <row r="81" spans="1:52" ht="18" customHeight="1" x14ac:dyDescent="0.2">
      <c r="A81" s="386"/>
      <c r="B81" s="214" t="s">
        <v>348</v>
      </c>
      <c r="C81" s="203">
        <v>9</v>
      </c>
      <c r="D81" s="193">
        <v>0</v>
      </c>
      <c r="E81" s="213" t="s">
        <v>320</v>
      </c>
      <c r="F81" s="216">
        <v>41</v>
      </c>
      <c r="G81" s="216">
        <v>159</v>
      </c>
      <c r="H81" s="203">
        <f>+I81-G81</f>
        <v>155</v>
      </c>
      <c r="I81" s="216">
        <v>314</v>
      </c>
      <c r="J81" s="216">
        <v>163</v>
      </c>
      <c r="K81" s="216">
        <f>+L81-J81</f>
        <v>170</v>
      </c>
      <c r="L81" s="216">
        <v>333</v>
      </c>
      <c r="M81" s="216">
        <v>151</v>
      </c>
      <c r="N81" s="216">
        <f>+O81-M81</f>
        <v>151</v>
      </c>
      <c r="O81" s="216">
        <v>302</v>
      </c>
      <c r="P81" s="216">
        <v>96</v>
      </c>
      <c r="Q81" s="216">
        <f>+R81-P81</f>
        <v>126</v>
      </c>
      <c r="R81" s="216">
        <v>222</v>
      </c>
      <c r="S81" s="203">
        <f>+G81+J81+M81+P81</f>
        <v>569</v>
      </c>
      <c r="T81" s="744">
        <f>+H81+K81+N81+Q81</f>
        <v>602</v>
      </c>
      <c r="U81" s="203">
        <f>+S81+T81</f>
        <v>1171</v>
      </c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3"/>
      <c r="AY81" s="203"/>
      <c r="AZ81" s="203"/>
    </row>
    <row r="82" spans="1:52" ht="18" customHeight="1" x14ac:dyDescent="0.2">
      <c r="A82" s="386"/>
      <c r="B82" s="214" t="s">
        <v>357</v>
      </c>
      <c r="C82" s="193">
        <v>0</v>
      </c>
      <c r="D82" s="193">
        <v>0</v>
      </c>
      <c r="E82" s="213" t="s">
        <v>322</v>
      </c>
      <c r="F82" s="216">
        <v>20</v>
      </c>
      <c r="G82" s="216">
        <v>56</v>
      </c>
      <c r="H82" s="216">
        <f>+I82-G82</f>
        <v>39</v>
      </c>
      <c r="I82" s="216">
        <v>95</v>
      </c>
      <c r="J82" s="216">
        <v>52</v>
      </c>
      <c r="K82" s="216">
        <f>+L82-J82</f>
        <v>57</v>
      </c>
      <c r="L82" s="216">
        <v>109</v>
      </c>
      <c r="M82" s="216">
        <v>50</v>
      </c>
      <c r="N82" s="216">
        <f>+O82-M82</f>
        <v>42</v>
      </c>
      <c r="O82" s="216">
        <v>92</v>
      </c>
      <c r="P82" s="193">
        <v>3</v>
      </c>
      <c r="Q82" s="193">
        <f>+R82-P82</f>
        <v>6</v>
      </c>
      <c r="R82" s="216">
        <v>9</v>
      </c>
      <c r="S82" s="203">
        <f>+G82+J82+M82+P82</f>
        <v>161</v>
      </c>
      <c r="T82" s="744">
        <f>+H82+K82+N82+Q82</f>
        <v>144</v>
      </c>
      <c r="U82" s="203">
        <f>+S82+T82</f>
        <v>305</v>
      </c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</row>
    <row r="83" spans="1:52" ht="18" customHeight="1" x14ac:dyDescent="0.2">
      <c r="A83" s="386"/>
      <c r="B83" s="214" t="s">
        <v>356</v>
      </c>
      <c r="C83" s="389"/>
      <c r="D83" s="204"/>
      <c r="E83" s="213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749"/>
      <c r="U83" s="767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</row>
    <row r="84" spans="1:52" ht="18" customHeight="1" x14ac:dyDescent="0.2">
      <c r="A84" s="223"/>
      <c r="B84" s="228"/>
      <c r="C84" s="391"/>
      <c r="D84" s="200"/>
      <c r="E84" s="224"/>
      <c r="F84" s="229"/>
      <c r="G84" s="229"/>
      <c r="H84" s="229"/>
      <c r="I84" s="199"/>
      <c r="J84" s="229"/>
      <c r="K84" s="229"/>
      <c r="L84" s="199"/>
      <c r="M84" s="229"/>
      <c r="N84" s="229"/>
      <c r="O84" s="199"/>
      <c r="P84" s="229"/>
      <c r="Q84" s="229"/>
      <c r="R84" s="199"/>
      <c r="S84" s="199"/>
      <c r="T84" s="747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199"/>
      <c r="AZ84" s="199"/>
    </row>
    <row r="85" spans="1:52" ht="18" customHeight="1" x14ac:dyDescent="0.2">
      <c r="A85" s="230" t="s">
        <v>358</v>
      </c>
      <c r="B85" s="230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231"/>
      <c r="AQ85" s="231"/>
      <c r="AR85" s="231"/>
      <c r="AS85" s="231"/>
      <c r="AT85" s="231"/>
      <c r="AU85" s="231"/>
      <c r="AV85" s="231"/>
      <c r="AW85" s="231"/>
      <c r="AX85" s="231"/>
      <c r="AY85" s="231"/>
      <c r="AZ85" s="231"/>
    </row>
    <row r="86" spans="1:52" ht="18" customHeight="1" x14ac:dyDescent="0.2">
      <c r="A86" s="230" t="s">
        <v>359</v>
      </c>
      <c r="B86" s="230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31"/>
      <c r="AH86" s="231"/>
      <c r="AI86" s="231"/>
      <c r="AJ86" s="231"/>
      <c r="AK86" s="231"/>
      <c r="AL86" s="231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</row>
    <row r="87" spans="1:52" ht="13.5" customHeight="1" x14ac:dyDescent="0.2">
      <c r="A87" s="232"/>
      <c r="B87" s="232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  <c r="AH87" s="231"/>
      <c r="AI87" s="231"/>
      <c r="AJ87" s="231"/>
      <c r="AK87" s="231"/>
      <c r="AL87" s="231"/>
      <c r="AM87" s="231"/>
      <c r="AN87" s="231"/>
      <c r="AO87" s="231"/>
      <c r="AP87" s="231"/>
      <c r="AQ87" s="231"/>
      <c r="AR87" s="231"/>
      <c r="AS87" s="231"/>
      <c r="AT87" s="231"/>
      <c r="AU87" s="231"/>
      <c r="AV87" s="231"/>
      <c r="AW87" s="231"/>
      <c r="AX87" s="231"/>
      <c r="AY87" s="231"/>
      <c r="AZ87" s="231"/>
    </row>
    <row r="88" spans="1:52" ht="13.5" customHeight="1" x14ac:dyDescent="0.2">
      <c r="A88" s="232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2"/>
      <c r="AS88" s="232"/>
      <c r="AT88" s="232"/>
      <c r="AU88" s="232"/>
      <c r="AV88" s="232"/>
      <c r="AW88" s="232"/>
      <c r="AX88" s="232"/>
      <c r="AY88" s="232"/>
      <c r="AZ88" s="232"/>
    </row>
    <row r="89" spans="1:52" x14ac:dyDescent="0.2">
      <c r="A89" s="232"/>
      <c r="B89" s="232"/>
      <c r="C89" s="232"/>
      <c r="D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  <c r="AN89" s="232"/>
      <c r="AO89" s="232"/>
      <c r="AP89" s="232"/>
      <c r="AQ89" s="232"/>
      <c r="AR89" s="232"/>
      <c r="AS89" s="232"/>
      <c r="AT89" s="232"/>
      <c r="AU89" s="232"/>
      <c r="AV89" s="232"/>
      <c r="AW89" s="232"/>
      <c r="AX89" s="232"/>
      <c r="AY89" s="232"/>
      <c r="AZ89" s="232"/>
    </row>
    <row r="90" spans="1:52" x14ac:dyDescent="0.2">
      <c r="A90" s="232"/>
      <c r="B90" s="232"/>
      <c r="C90" s="232"/>
      <c r="D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2"/>
      <c r="AH90" s="232"/>
      <c r="AI90" s="232"/>
      <c r="AJ90" s="232"/>
      <c r="AK90" s="232"/>
      <c r="AL90" s="232"/>
      <c r="AM90" s="232"/>
      <c r="AN90" s="232"/>
      <c r="AO90" s="232"/>
      <c r="AP90" s="232"/>
      <c r="AQ90" s="232"/>
      <c r="AR90" s="232"/>
      <c r="AS90" s="232"/>
      <c r="AT90" s="232"/>
      <c r="AU90" s="232"/>
      <c r="AV90" s="232"/>
      <c r="AW90" s="232"/>
      <c r="AX90" s="232"/>
      <c r="AY90" s="232"/>
      <c r="AZ90" s="232"/>
    </row>
    <row r="91" spans="1:52" x14ac:dyDescent="0.2">
      <c r="A91" s="232"/>
      <c r="B91" s="232"/>
      <c r="C91" s="232"/>
      <c r="D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  <c r="AU91" s="232"/>
      <c r="AV91" s="232"/>
      <c r="AW91" s="232"/>
      <c r="AX91" s="232"/>
      <c r="AY91" s="232"/>
      <c r="AZ91" s="232"/>
    </row>
    <row r="92" spans="1:52" x14ac:dyDescent="0.2">
      <c r="A92" s="232"/>
      <c r="B92" s="232"/>
      <c r="C92" s="232"/>
      <c r="D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232"/>
      <c r="AU92" s="232"/>
      <c r="AV92" s="232"/>
      <c r="AW92" s="232"/>
      <c r="AX92" s="232"/>
      <c r="AY92" s="232"/>
      <c r="AZ92" s="232"/>
    </row>
    <row r="93" spans="1:52" x14ac:dyDescent="0.2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  <c r="AQ93" s="232"/>
      <c r="AR93" s="232"/>
      <c r="AS93" s="232"/>
      <c r="AT93" s="232"/>
      <c r="AU93" s="232"/>
      <c r="AV93" s="232"/>
      <c r="AW93" s="232"/>
      <c r="AX93" s="232"/>
      <c r="AY93" s="232"/>
      <c r="AZ93" s="232"/>
    </row>
    <row r="94" spans="1:52" x14ac:dyDescent="0.2">
      <c r="A94" s="232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</row>
    <row r="95" spans="1:52" x14ac:dyDescent="0.2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2"/>
      <c r="AR95" s="232"/>
      <c r="AS95" s="232"/>
      <c r="AT95" s="232"/>
      <c r="AU95" s="232"/>
      <c r="AV95" s="232"/>
      <c r="AW95" s="232"/>
      <c r="AX95" s="232"/>
      <c r="AY95" s="232"/>
      <c r="AZ95" s="232"/>
    </row>
    <row r="96" spans="1:52" x14ac:dyDescent="0.2">
      <c r="A96" s="232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  <c r="AQ96" s="232"/>
      <c r="AR96" s="232"/>
      <c r="AS96" s="232"/>
      <c r="AT96" s="232"/>
      <c r="AU96" s="232"/>
      <c r="AV96" s="232"/>
      <c r="AW96" s="232"/>
      <c r="AX96" s="232"/>
      <c r="AY96" s="232"/>
      <c r="AZ96" s="232"/>
    </row>
    <row r="97" spans="1:52" x14ac:dyDescent="0.2">
      <c r="A97" s="232"/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232"/>
      <c r="AF97" s="232"/>
      <c r="AG97" s="232"/>
      <c r="AH97" s="232"/>
      <c r="AI97" s="232"/>
      <c r="AJ97" s="232"/>
      <c r="AK97" s="232"/>
      <c r="AL97" s="232"/>
      <c r="AM97" s="232"/>
      <c r="AN97" s="232"/>
      <c r="AO97" s="232"/>
      <c r="AP97" s="232"/>
      <c r="AQ97" s="232"/>
      <c r="AR97" s="232"/>
      <c r="AS97" s="232"/>
      <c r="AT97" s="232"/>
      <c r="AU97" s="232"/>
      <c r="AV97" s="232"/>
      <c r="AW97" s="232"/>
      <c r="AX97" s="232"/>
      <c r="AY97" s="232"/>
      <c r="AZ97" s="232"/>
    </row>
    <row r="98" spans="1:52" x14ac:dyDescent="0.2">
      <c r="A98" s="232"/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  <c r="AF98" s="232"/>
      <c r="AG98" s="232"/>
      <c r="AH98" s="232"/>
      <c r="AI98" s="232"/>
      <c r="AJ98" s="232"/>
      <c r="AK98" s="232"/>
      <c r="AL98" s="232"/>
      <c r="AM98" s="232"/>
      <c r="AN98" s="232"/>
      <c r="AO98" s="232"/>
      <c r="AP98" s="232"/>
      <c r="AQ98" s="232"/>
      <c r="AR98" s="232"/>
      <c r="AS98" s="232"/>
      <c r="AT98" s="232"/>
      <c r="AU98" s="232"/>
      <c r="AV98" s="232"/>
      <c r="AW98" s="232"/>
      <c r="AX98" s="232"/>
      <c r="AY98" s="232"/>
      <c r="AZ98" s="232"/>
    </row>
    <row r="99" spans="1:52" x14ac:dyDescent="0.2">
      <c r="A99" s="232"/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232"/>
      <c r="AR99" s="232"/>
      <c r="AS99" s="232"/>
      <c r="AT99" s="232"/>
      <c r="AU99" s="232"/>
      <c r="AV99" s="232"/>
      <c r="AW99" s="232"/>
      <c r="AX99" s="232"/>
      <c r="AY99" s="232"/>
      <c r="AZ99" s="232"/>
    </row>
    <row r="100" spans="1:52" x14ac:dyDescent="0.2">
      <c r="A100" s="232"/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  <c r="AU100" s="232"/>
      <c r="AV100" s="232"/>
      <c r="AW100" s="232"/>
      <c r="AX100" s="232"/>
      <c r="AY100" s="232"/>
      <c r="AZ100" s="232"/>
    </row>
    <row r="101" spans="1:52" x14ac:dyDescent="0.2">
      <c r="A101" s="232"/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32"/>
      <c r="AT101" s="232"/>
      <c r="AU101" s="232"/>
      <c r="AV101" s="232"/>
      <c r="AW101" s="232"/>
      <c r="AX101" s="232"/>
      <c r="AY101" s="232"/>
      <c r="AZ101" s="232"/>
    </row>
    <row r="102" spans="1:52" x14ac:dyDescent="0.2">
      <c r="A102" s="232"/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  <c r="AD102" s="232"/>
      <c r="AE102" s="232"/>
      <c r="AF102" s="232"/>
      <c r="AG102" s="232"/>
      <c r="AH102" s="232"/>
      <c r="AI102" s="232"/>
      <c r="AJ102" s="232"/>
      <c r="AK102" s="232"/>
      <c r="AL102" s="232"/>
      <c r="AM102" s="232"/>
      <c r="AN102" s="232"/>
      <c r="AO102" s="232"/>
      <c r="AP102" s="232"/>
      <c r="AQ102" s="232"/>
      <c r="AR102" s="232"/>
      <c r="AS102" s="232"/>
      <c r="AT102" s="232"/>
      <c r="AU102" s="232"/>
      <c r="AV102" s="232"/>
      <c r="AW102" s="232"/>
      <c r="AX102" s="232"/>
      <c r="AY102" s="232"/>
      <c r="AZ102" s="232"/>
    </row>
    <row r="103" spans="1:52" x14ac:dyDescent="0.2">
      <c r="A103" s="232"/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232"/>
      <c r="AT103" s="232"/>
      <c r="AU103" s="232"/>
      <c r="AV103" s="232"/>
      <c r="AW103" s="232"/>
      <c r="AX103" s="232"/>
      <c r="AY103" s="232"/>
      <c r="AZ103" s="232"/>
    </row>
  </sheetData>
  <mergeCells count="20">
    <mergeCell ref="A1:AZ1"/>
    <mergeCell ref="A2:B2"/>
    <mergeCell ref="A3:A9"/>
    <mergeCell ref="C3:D3"/>
    <mergeCell ref="E3:E9"/>
    <mergeCell ref="F3:F9"/>
    <mergeCell ref="J3:R3"/>
    <mergeCell ref="V3:AG3"/>
    <mergeCell ref="AH3:AM3"/>
    <mergeCell ref="AO3:AY3"/>
    <mergeCell ref="AT5:AT8"/>
    <mergeCell ref="W6:W7"/>
    <mergeCell ref="AM6:AM7"/>
    <mergeCell ref="A65:A79"/>
    <mergeCell ref="AL5:AL8"/>
    <mergeCell ref="E10:E16"/>
    <mergeCell ref="E17:E21"/>
    <mergeCell ref="A18:B18"/>
    <mergeCell ref="A20:B20"/>
    <mergeCell ref="A27:A54"/>
  </mergeCells>
  <phoneticPr fontId="4"/>
  <printOptions horizontalCentered="1"/>
  <pageMargins left="0.39370078740157483" right="0.39370078740157483" top="0.59055118110236227" bottom="0.39370078740157483" header="0" footer="0.31496062992125984"/>
  <headerFooter scaleWithDoc="0">
    <oddFooter>&amp;C&amp;"ＭＳ ゴシック,標準"&amp;8－ &amp;P －</oddFooter>
  </headerFooter>
  <colBreaks count="1" manualBreakCount="1">
    <brk id="21" max="8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90"/>
  <sheetViews>
    <sheetView view="pageBreakPreview" zoomScaleNormal="75" zoomScaleSheetLayoutView="100" workbookViewId="0">
      <pane xSplit="3" ySplit="9" topLeftCell="D10" activePane="bottomRight" state="frozen"/>
      <selection pane="topRight" activeCell="D1" sqref="D1"/>
      <selection pane="bottomLeft" activeCell="A12" sqref="A12"/>
      <selection pane="bottomRight" activeCell="D2" sqref="D2"/>
    </sheetView>
  </sheetViews>
  <sheetFormatPr defaultRowHeight="13.5" x14ac:dyDescent="0.2"/>
  <cols>
    <col min="1" max="1" width="4.19921875" style="233" customWidth="1"/>
    <col min="2" max="2" width="7.3984375" style="233" customWidth="1"/>
    <col min="3" max="3" width="15.19921875" style="233" customWidth="1"/>
    <col min="4" max="4" width="5.296875" style="233" customWidth="1"/>
    <col min="5" max="5" width="7" style="233" customWidth="1"/>
    <col min="6" max="17" width="7.69921875" style="233" customWidth="1"/>
    <col min="18" max="18" width="4.19921875" style="233" customWidth="1"/>
    <col min="19" max="19" width="5.296875" style="233" customWidth="1"/>
    <col min="20" max="21" width="6.296875" style="233" customWidth="1"/>
    <col min="22" max="22" width="7" style="233" customWidth="1"/>
    <col min="23" max="24" width="6.296875" style="233" customWidth="1"/>
    <col min="25" max="25" width="7" style="233" customWidth="1"/>
    <col min="26" max="27" width="6.296875" style="233" customWidth="1"/>
    <col min="28" max="28" width="7" style="233" customWidth="1"/>
    <col min="29" max="30" width="6.296875" style="233" customWidth="1"/>
    <col min="31" max="31" width="7" style="233" customWidth="1"/>
    <col min="32" max="33" width="8.19921875" style="233" customWidth="1"/>
    <col min="34" max="37" width="9.19921875" style="233" customWidth="1"/>
    <col min="38" max="40" width="5.5" style="233" customWidth="1"/>
    <col min="41" max="41" width="11.09765625" style="233" customWidth="1"/>
    <col min="42" max="16384" width="8.796875" style="233"/>
  </cols>
  <sheetData>
    <row r="1" spans="1:41" ht="38.25" customHeight="1" x14ac:dyDescent="0.2">
      <c r="A1" s="1132" t="s">
        <v>360</v>
      </c>
      <c r="B1" s="1132"/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  <c r="O1" s="1132"/>
      <c r="P1" s="1132"/>
      <c r="Q1" s="1132"/>
      <c r="R1" s="1132"/>
      <c r="S1" s="1132"/>
      <c r="T1" s="1132"/>
      <c r="U1" s="1132"/>
      <c r="V1" s="1132"/>
      <c r="W1" s="1132"/>
      <c r="X1" s="1132"/>
      <c r="Y1" s="1132"/>
      <c r="Z1" s="1132"/>
      <c r="AA1" s="1132"/>
      <c r="AB1" s="1132"/>
      <c r="AC1" s="1132"/>
      <c r="AD1" s="1132"/>
      <c r="AE1" s="1132"/>
      <c r="AF1" s="1132"/>
      <c r="AG1" s="1132"/>
      <c r="AH1" s="1132"/>
      <c r="AI1" s="1132"/>
      <c r="AJ1" s="1132"/>
      <c r="AK1" s="1132"/>
      <c r="AL1" s="1132"/>
      <c r="AM1" s="1132"/>
      <c r="AN1" s="1132"/>
      <c r="AO1" s="1132"/>
    </row>
    <row r="2" spans="1:41" ht="20.100000000000001" customHeight="1" x14ac:dyDescent="0.2">
      <c r="A2" s="392" t="s">
        <v>620</v>
      </c>
      <c r="B2" s="234"/>
      <c r="C2" s="234"/>
      <c r="D2" s="393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</row>
    <row r="3" spans="1:41" ht="22.5" customHeight="1" x14ac:dyDescent="0.2">
      <c r="A3" s="1133" t="s">
        <v>361</v>
      </c>
      <c r="B3" s="1134"/>
      <c r="C3" s="1133" t="s">
        <v>362</v>
      </c>
      <c r="D3" s="1133" t="s">
        <v>363</v>
      </c>
      <c r="E3" s="1139"/>
      <c r="F3" s="1140"/>
      <c r="G3" s="1140"/>
      <c r="H3" s="1140"/>
      <c r="I3" s="1140"/>
      <c r="J3" s="1140"/>
      <c r="K3" s="1140"/>
      <c r="L3" s="1140"/>
      <c r="M3" s="1140"/>
      <c r="N3" s="1140"/>
      <c r="O3" s="1140"/>
      <c r="P3" s="1140"/>
      <c r="Q3" s="1141"/>
      <c r="R3" s="1142" t="s">
        <v>364</v>
      </c>
      <c r="S3" s="1139"/>
      <c r="T3" s="1140"/>
      <c r="U3" s="1140"/>
      <c r="V3" s="1139"/>
      <c r="W3" s="1140"/>
      <c r="X3" s="1140"/>
      <c r="Y3" s="1140"/>
      <c r="Z3" s="1140"/>
      <c r="AA3" s="1140"/>
      <c r="AB3" s="1140"/>
      <c r="AC3" s="1140"/>
      <c r="AD3" s="1140"/>
      <c r="AE3" s="1140"/>
      <c r="AF3" s="1140"/>
      <c r="AG3" s="1140"/>
      <c r="AH3" s="1141"/>
      <c r="AI3" s="1143" t="s">
        <v>365</v>
      </c>
      <c r="AJ3" s="1144"/>
      <c r="AK3" s="1145"/>
      <c r="AL3" s="1133" t="s">
        <v>366</v>
      </c>
      <c r="AM3" s="1139"/>
      <c r="AN3" s="1152"/>
      <c r="AO3" s="1157" t="s">
        <v>367</v>
      </c>
    </row>
    <row r="4" spans="1:41" ht="12" customHeight="1" x14ac:dyDescent="0.2">
      <c r="A4" s="1135"/>
      <c r="B4" s="1136"/>
      <c r="C4" s="1135"/>
      <c r="D4" s="394"/>
      <c r="E4" s="394"/>
      <c r="F4" s="1160" t="s">
        <v>368</v>
      </c>
      <c r="G4" s="1139"/>
      <c r="H4" s="1134"/>
      <c r="I4" s="1133" t="s">
        <v>369</v>
      </c>
      <c r="J4" s="1139"/>
      <c r="K4" s="1134"/>
      <c r="L4" s="1133" t="s">
        <v>370</v>
      </c>
      <c r="M4" s="1139"/>
      <c r="N4" s="1134"/>
      <c r="O4" s="1133" t="s">
        <v>371</v>
      </c>
      <c r="P4" s="1139"/>
      <c r="Q4" s="1134"/>
      <c r="R4" s="395"/>
      <c r="S4" s="394"/>
      <c r="T4" s="1160" t="s">
        <v>368</v>
      </c>
      <c r="U4" s="1139"/>
      <c r="V4" s="1134"/>
      <c r="W4" s="1133" t="s">
        <v>372</v>
      </c>
      <c r="X4" s="1139"/>
      <c r="Y4" s="1134"/>
      <c r="Z4" s="1133" t="s">
        <v>373</v>
      </c>
      <c r="AA4" s="1139"/>
      <c r="AB4" s="1134"/>
      <c r="AC4" s="1133" t="s">
        <v>374</v>
      </c>
      <c r="AD4" s="1139"/>
      <c r="AE4" s="1134"/>
      <c r="AF4" s="1133" t="s">
        <v>371</v>
      </c>
      <c r="AG4" s="1139"/>
      <c r="AH4" s="1134"/>
      <c r="AI4" s="1146"/>
      <c r="AJ4" s="1147"/>
      <c r="AK4" s="1148"/>
      <c r="AL4" s="1135"/>
      <c r="AM4" s="1153"/>
      <c r="AN4" s="1154"/>
      <c r="AO4" s="1158"/>
    </row>
    <row r="5" spans="1:41" ht="12" customHeight="1" x14ac:dyDescent="0.2">
      <c r="A5" s="1135"/>
      <c r="B5" s="1136"/>
      <c r="C5" s="1135"/>
      <c r="D5" s="1165" t="s">
        <v>375</v>
      </c>
      <c r="E5" s="1165" t="s">
        <v>376</v>
      </c>
      <c r="F5" s="1161"/>
      <c r="G5" s="1153"/>
      <c r="H5" s="1136"/>
      <c r="I5" s="1135"/>
      <c r="J5" s="1153"/>
      <c r="K5" s="1136"/>
      <c r="L5" s="1135"/>
      <c r="M5" s="1153"/>
      <c r="N5" s="1136"/>
      <c r="O5" s="1135"/>
      <c r="P5" s="1153"/>
      <c r="Q5" s="1136"/>
      <c r="R5" s="1167" t="s">
        <v>375</v>
      </c>
      <c r="S5" s="1165" t="s">
        <v>376</v>
      </c>
      <c r="T5" s="1161"/>
      <c r="U5" s="1153"/>
      <c r="V5" s="1136"/>
      <c r="W5" s="1135"/>
      <c r="X5" s="1153"/>
      <c r="Y5" s="1136"/>
      <c r="Z5" s="1135"/>
      <c r="AA5" s="1153"/>
      <c r="AB5" s="1136"/>
      <c r="AC5" s="1135"/>
      <c r="AD5" s="1153"/>
      <c r="AE5" s="1136"/>
      <c r="AF5" s="1135"/>
      <c r="AG5" s="1153"/>
      <c r="AH5" s="1136"/>
      <c r="AI5" s="1146"/>
      <c r="AJ5" s="1147"/>
      <c r="AK5" s="1148"/>
      <c r="AL5" s="1135"/>
      <c r="AM5" s="1153"/>
      <c r="AN5" s="1154"/>
      <c r="AO5" s="1158"/>
    </row>
    <row r="6" spans="1:41" ht="12" customHeight="1" x14ac:dyDescent="0.2">
      <c r="A6" s="1135"/>
      <c r="B6" s="1136"/>
      <c r="C6" s="1135"/>
      <c r="D6" s="1166"/>
      <c r="E6" s="1166"/>
      <c r="F6" s="1161"/>
      <c r="G6" s="1153"/>
      <c r="H6" s="1136"/>
      <c r="I6" s="1135"/>
      <c r="J6" s="1153"/>
      <c r="K6" s="1136"/>
      <c r="L6" s="1135"/>
      <c r="M6" s="1153"/>
      <c r="N6" s="1136"/>
      <c r="O6" s="1135"/>
      <c r="P6" s="1153"/>
      <c r="Q6" s="1136"/>
      <c r="R6" s="1168"/>
      <c r="S6" s="1166"/>
      <c r="T6" s="1179"/>
      <c r="U6" s="1163"/>
      <c r="V6" s="1164"/>
      <c r="W6" s="1162"/>
      <c r="X6" s="1163"/>
      <c r="Y6" s="1164"/>
      <c r="Z6" s="1162"/>
      <c r="AA6" s="1163"/>
      <c r="AB6" s="1164"/>
      <c r="AC6" s="1162"/>
      <c r="AD6" s="1163"/>
      <c r="AE6" s="1164"/>
      <c r="AF6" s="1162"/>
      <c r="AG6" s="1163"/>
      <c r="AH6" s="1164"/>
      <c r="AI6" s="1149"/>
      <c r="AJ6" s="1150"/>
      <c r="AK6" s="1151"/>
      <c r="AL6" s="1137"/>
      <c r="AM6" s="1155"/>
      <c r="AN6" s="1156"/>
      <c r="AO6" s="1158"/>
    </row>
    <row r="7" spans="1:41" ht="12" customHeight="1" x14ac:dyDescent="0.2">
      <c r="A7" s="1135"/>
      <c r="B7" s="1136"/>
      <c r="C7" s="1135"/>
      <c r="D7" s="1166"/>
      <c r="E7" s="1166"/>
      <c r="F7" s="1175" t="s">
        <v>124</v>
      </c>
      <c r="G7" s="1157" t="s">
        <v>125</v>
      </c>
      <c r="H7" s="1175" t="s">
        <v>377</v>
      </c>
      <c r="I7" s="1175" t="s">
        <v>124</v>
      </c>
      <c r="J7" s="1157" t="s">
        <v>125</v>
      </c>
      <c r="K7" s="1175" t="s">
        <v>377</v>
      </c>
      <c r="L7" s="1175" t="s">
        <v>124</v>
      </c>
      <c r="M7" s="1157" t="s">
        <v>125</v>
      </c>
      <c r="N7" s="1175" t="s">
        <v>377</v>
      </c>
      <c r="O7" s="1175" t="s">
        <v>124</v>
      </c>
      <c r="P7" s="1157" t="s">
        <v>125</v>
      </c>
      <c r="Q7" s="1175" t="s">
        <v>377</v>
      </c>
      <c r="R7" s="1169"/>
      <c r="S7" s="1166"/>
      <c r="T7" s="1170" t="s">
        <v>124</v>
      </c>
      <c r="U7" s="1176" t="s">
        <v>125</v>
      </c>
      <c r="V7" s="1157" t="s">
        <v>1</v>
      </c>
      <c r="W7" s="1170" t="s">
        <v>124</v>
      </c>
      <c r="X7" s="1176" t="s">
        <v>125</v>
      </c>
      <c r="Y7" s="1157" t="s">
        <v>1</v>
      </c>
      <c r="Z7" s="1170" t="s">
        <v>124</v>
      </c>
      <c r="AA7" s="1176" t="s">
        <v>125</v>
      </c>
      <c r="AB7" s="1157" t="s">
        <v>1</v>
      </c>
      <c r="AC7" s="1170" t="s">
        <v>124</v>
      </c>
      <c r="AD7" s="1176" t="s">
        <v>125</v>
      </c>
      <c r="AE7" s="1157" t="s">
        <v>1</v>
      </c>
      <c r="AF7" s="1170" t="s">
        <v>124</v>
      </c>
      <c r="AG7" s="1176" t="s">
        <v>125</v>
      </c>
      <c r="AH7" s="1157" t="s">
        <v>1</v>
      </c>
      <c r="AI7" s="1170" t="s">
        <v>124</v>
      </c>
      <c r="AJ7" s="1176" t="s">
        <v>125</v>
      </c>
      <c r="AK7" s="1157" t="s">
        <v>1</v>
      </c>
      <c r="AL7" s="1170" t="s">
        <v>124</v>
      </c>
      <c r="AM7" s="1176" t="s">
        <v>125</v>
      </c>
      <c r="AN7" s="1157" t="s">
        <v>1</v>
      </c>
      <c r="AO7" s="1158"/>
    </row>
    <row r="8" spans="1:41" ht="12" customHeight="1" x14ac:dyDescent="0.2">
      <c r="A8" s="1135"/>
      <c r="B8" s="1136"/>
      <c r="C8" s="1135"/>
      <c r="D8" s="1166"/>
      <c r="E8" s="1166"/>
      <c r="F8" s="1158"/>
      <c r="G8" s="1158"/>
      <c r="H8" s="1158"/>
      <c r="I8" s="1158"/>
      <c r="J8" s="1158"/>
      <c r="K8" s="1158"/>
      <c r="L8" s="1158"/>
      <c r="M8" s="1158"/>
      <c r="N8" s="1158"/>
      <c r="O8" s="1158"/>
      <c r="P8" s="1158"/>
      <c r="Q8" s="1158"/>
      <c r="R8" s="1169"/>
      <c r="S8" s="1166"/>
      <c r="T8" s="1171"/>
      <c r="U8" s="1177"/>
      <c r="V8" s="1158"/>
      <c r="W8" s="1171"/>
      <c r="X8" s="1177"/>
      <c r="Y8" s="1158"/>
      <c r="Z8" s="1171"/>
      <c r="AA8" s="1177"/>
      <c r="AB8" s="1158"/>
      <c r="AC8" s="1171"/>
      <c r="AD8" s="1177"/>
      <c r="AE8" s="1158"/>
      <c r="AF8" s="1171"/>
      <c r="AG8" s="1177"/>
      <c r="AH8" s="1158"/>
      <c r="AI8" s="1171"/>
      <c r="AJ8" s="1177"/>
      <c r="AK8" s="1158"/>
      <c r="AL8" s="1171"/>
      <c r="AM8" s="1177"/>
      <c r="AN8" s="1158"/>
      <c r="AO8" s="1158"/>
    </row>
    <row r="9" spans="1:41" ht="12" customHeight="1" x14ac:dyDescent="0.2">
      <c r="A9" s="1137"/>
      <c r="B9" s="1138"/>
      <c r="C9" s="1137"/>
      <c r="D9" s="396"/>
      <c r="E9" s="396"/>
      <c r="F9" s="1159"/>
      <c r="G9" s="1159"/>
      <c r="H9" s="1159"/>
      <c r="I9" s="1159"/>
      <c r="J9" s="1159"/>
      <c r="K9" s="1159"/>
      <c r="L9" s="1159"/>
      <c r="M9" s="1159"/>
      <c r="N9" s="1159"/>
      <c r="O9" s="1159"/>
      <c r="P9" s="1159"/>
      <c r="Q9" s="1159"/>
      <c r="R9" s="397"/>
      <c r="S9" s="398"/>
      <c r="T9" s="1172"/>
      <c r="U9" s="1178"/>
      <c r="V9" s="1159"/>
      <c r="W9" s="1172"/>
      <c r="X9" s="1178"/>
      <c r="Y9" s="1159"/>
      <c r="Z9" s="1172"/>
      <c r="AA9" s="1178"/>
      <c r="AB9" s="1159"/>
      <c r="AC9" s="1172"/>
      <c r="AD9" s="1178"/>
      <c r="AE9" s="1159"/>
      <c r="AF9" s="1172"/>
      <c r="AG9" s="1178"/>
      <c r="AH9" s="1159"/>
      <c r="AI9" s="1172"/>
      <c r="AJ9" s="1178"/>
      <c r="AK9" s="1159"/>
      <c r="AL9" s="1172"/>
      <c r="AM9" s="1178"/>
      <c r="AN9" s="1159"/>
      <c r="AO9" s="1159"/>
    </row>
    <row r="10" spans="1:41" s="236" customFormat="1" ht="27" customHeight="1" x14ac:dyDescent="0.2">
      <c r="A10" s="1180" t="s">
        <v>204</v>
      </c>
      <c r="B10" s="1180"/>
      <c r="C10" s="1181"/>
      <c r="D10" s="399">
        <v>292</v>
      </c>
      <c r="E10" s="399">
        <f>E11+E12+E30+E48+E66+E76+E80+E81+E82+E83+E86+E87</f>
        <v>2227</v>
      </c>
      <c r="F10" s="399">
        <f t="shared" ref="F10:AO10" si="0">F11+F12+F30+F48+F66+F76+F80+F81+F82+F83+F86+F87</f>
        <v>13237</v>
      </c>
      <c r="G10" s="399">
        <f t="shared" si="0"/>
        <v>12869</v>
      </c>
      <c r="H10" s="399">
        <f t="shared" si="0"/>
        <v>26106</v>
      </c>
      <c r="I10" s="399">
        <f t="shared" si="0"/>
        <v>13288</v>
      </c>
      <c r="J10" s="399">
        <f t="shared" si="0"/>
        <v>12867</v>
      </c>
      <c r="K10" s="399">
        <f t="shared" si="0"/>
        <v>26155</v>
      </c>
      <c r="L10" s="399">
        <f t="shared" si="0"/>
        <v>13392</v>
      </c>
      <c r="M10" s="399">
        <f t="shared" si="0"/>
        <v>13227</v>
      </c>
      <c r="N10" s="399">
        <f t="shared" si="0"/>
        <v>26619</v>
      </c>
      <c r="O10" s="399">
        <f t="shared" si="0"/>
        <v>39917</v>
      </c>
      <c r="P10" s="399">
        <f t="shared" si="0"/>
        <v>38963</v>
      </c>
      <c r="Q10" s="399">
        <f t="shared" si="0"/>
        <v>78880</v>
      </c>
      <c r="R10" s="399">
        <v>32</v>
      </c>
      <c r="S10" s="399">
        <f t="shared" si="0"/>
        <v>167</v>
      </c>
      <c r="T10" s="399">
        <f t="shared" si="0"/>
        <v>411</v>
      </c>
      <c r="U10" s="399">
        <f t="shared" si="0"/>
        <v>280</v>
      </c>
      <c r="V10" s="399">
        <f t="shared" si="0"/>
        <v>691</v>
      </c>
      <c r="W10" s="399">
        <f t="shared" si="0"/>
        <v>388</v>
      </c>
      <c r="X10" s="399">
        <f t="shared" si="0"/>
        <v>249</v>
      </c>
      <c r="Y10" s="399">
        <f t="shared" si="0"/>
        <v>637</v>
      </c>
      <c r="Z10" s="399">
        <f t="shared" si="0"/>
        <v>320</v>
      </c>
      <c r="AA10" s="399">
        <f t="shared" si="0"/>
        <v>221</v>
      </c>
      <c r="AB10" s="399">
        <f t="shared" si="0"/>
        <v>541</v>
      </c>
      <c r="AC10" s="399">
        <f t="shared" si="0"/>
        <v>217</v>
      </c>
      <c r="AD10" s="399">
        <f t="shared" si="0"/>
        <v>121</v>
      </c>
      <c r="AE10" s="399">
        <f t="shared" si="0"/>
        <v>338</v>
      </c>
      <c r="AF10" s="399">
        <f t="shared" si="0"/>
        <v>1336</v>
      </c>
      <c r="AG10" s="399">
        <f t="shared" si="0"/>
        <v>871</v>
      </c>
      <c r="AH10" s="399">
        <f t="shared" si="0"/>
        <v>2207</v>
      </c>
      <c r="AI10" s="399">
        <f t="shared" si="0"/>
        <v>41253</v>
      </c>
      <c r="AJ10" s="399">
        <f t="shared" si="0"/>
        <v>39834</v>
      </c>
      <c r="AK10" s="399">
        <f t="shared" si="0"/>
        <v>81087</v>
      </c>
      <c r="AL10" s="399">
        <f t="shared" si="0"/>
        <v>68</v>
      </c>
      <c r="AM10" s="399">
        <f t="shared" si="0"/>
        <v>218</v>
      </c>
      <c r="AN10" s="399">
        <f t="shared" si="0"/>
        <v>286</v>
      </c>
      <c r="AO10" s="399">
        <f t="shared" si="0"/>
        <v>81373</v>
      </c>
    </row>
    <row r="11" spans="1:41" s="237" customFormat="1" ht="22.5" customHeight="1" x14ac:dyDescent="0.2">
      <c r="A11" s="1173" t="s">
        <v>378</v>
      </c>
      <c r="B11" s="1173"/>
      <c r="C11" s="1174"/>
      <c r="D11" s="399"/>
      <c r="E11" s="399">
        <v>1519</v>
      </c>
      <c r="F11" s="403">
        <v>8804</v>
      </c>
      <c r="G11" s="399">
        <v>9290</v>
      </c>
      <c r="H11" s="403">
        <f>+F11+G11</f>
        <v>18094</v>
      </c>
      <c r="I11" s="402">
        <v>8921</v>
      </c>
      <c r="J11" s="403">
        <v>9256</v>
      </c>
      <c r="K11" s="402">
        <f>+I11+J11</f>
        <v>18177</v>
      </c>
      <c r="L11" s="403">
        <v>8989</v>
      </c>
      <c r="M11" s="402">
        <v>9512</v>
      </c>
      <c r="N11" s="403">
        <f>+L11+M11</f>
        <v>18501</v>
      </c>
      <c r="O11" s="402">
        <f>+F11+I11+L11</f>
        <v>26714</v>
      </c>
      <c r="P11" s="403">
        <f>+G11+J11+M11</f>
        <v>28058</v>
      </c>
      <c r="Q11" s="402">
        <f>+O11+P11</f>
        <v>54772</v>
      </c>
      <c r="R11" s="403">
        <v>23</v>
      </c>
      <c r="S11" s="402">
        <v>102</v>
      </c>
      <c r="T11" s="403">
        <v>228</v>
      </c>
      <c r="U11" s="768">
        <v>188</v>
      </c>
      <c r="V11" s="402">
        <f>+T11+U11</f>
        <v>416</v>
      </c>
      <c r="W11" s="404">
        <v>212</v>
      </c>
      <c r="X11" s="403">
        <v>173</v>
      </c>
      <c r="Y11" s="402">
        <f>+W11+X11</f>
        <v>385</v>
      </c>
      <c r="Z11" s="403">
        <v>158</v>
      </c>
      <c r="AA11" s="402">
        <v>151</v>
      </c>
      <c r="AB11" s="403">
        <f>+Z11+AA11</f>
        <v>309</v>
      </c>
      <c r="AC11" s="402">
        <v>120</v>
      </c>
      <c r="AD11" s="403">
        <v>103</v>
      </c>
      <c r="AE11" s="402">
        <f>+AC11+AD11</f>
        <v>223</v>
      </c>
      <c r="AF11" s="403">
        <f>+W11+T11+Z11+AC11</f>
        <v>718</v>
      </c>
      <c r="AG11" s="402">
        <f>+X11+U11+AA11+AD11</f>
        <v>615</v>
      </c>
      <c r="AH11" s="403">
        <f>+AF11+AG11</f>
        <v>1333</v>
      </c>
      <c r="AI11" s="401">
        <f>O11+AF11</f>
        <v>27432</v>
      </c>
      <c r="AJ11" s="405">
        <f>P11+AG11</f>
        <v>28673</v>
      </c>
      <c r="AK11" s="401">
        <f>Q11+AH11</f>
        <v>56105</v>
      </c>
      <c r="AL11" s="403">
        <v>0</v>
      </c>
      <c r="AM11" s="402">
        <v>0</v>
      </c>
      <c r="AN11" s="406">
        <v>0</v>
      </c>
      <c r="AO11" s="402">
        <f>AK11+AN11</f>
        <v>56105</v>
      </c>
    </row>
    <row r="12" spans="1:41" ht="21.75" customHeight="1" x14ac:dyDescent="0.2">
      <c r="A12" s="407" t="s">
        <v>379</v>
      </c>
      <c r="B12" s="1187" t="s">
        <v>380</v>
      </c>
      <c r="C12" s="408" t="s">
        <v>1</v>
      </c>
      <c r="D12" s="400">
        <f>SUM(D13:D29)</f>
        <v>34</v>
      </c>
      <c r="E12" s="400">
        <f>SUM(E13:E29)</f>
        <v>102</v>
      </c>
      <c r="F12" s="400">
        <f t="shared" ref="F12:AO12" si="1">SUM(F13:F29)</f>
        <v>549</v>
      </c>
      <c r="G12" s="400">
        <f t="shared" si="1"/>
        <v>431</v>
      </c>
      <c r="H12" s="400">
        <f t="shared" si="1"/>
        <v>980</v>
      </c>
      <c r="I12" s="400">
        <f t="shared" si="1"/>
        <v>530</v>
      </c>
      <c r="J12" s="400">
        <f t="shared" si="1"/>
        <v>458</v>
      </c>
      <c r="K12" s="400">
        <f t="shared" si="1"/>
        <v>988</v>
      </c>
      <c r="L12" s="400">
        <f t="shared" si="1"/>
        <v>519</v>
      </c>
      <c r="M12" s="400">
        <f t="shared" si="1"/>
        <v>470</v>
      </c>
      <c r="N12" s="400">
        <f t="shared" si="1"/>
        <v>989</v>
      </c>
      <c r="O12" s="400">
        <f t="shared" si="1"/>
        <v>1598</v>
      </c>
      <c r="P12" s="400">
        <f t="shared" si="1"/>
        <v>1359</v>
      </c>
      <c r="Q12" s="400">
        <f t="shared" si="1"/>
        <v>2957</v>
      </c>
      <c r="R12" s="400">
        <f t="shared" si="1"/>
        <v>0</v>
      </c>
      <c r="S12" s="400">
        <f t="shared" si="1"/>
        <v>0</v>
      </c>
      <c r="T12" s="400">
        <f t="shared" si="1"/>
        <v>0</v>
      </c>
      <c r="U12" s="683">
        <f t="shared" si="1"/>
        <v>0</v>
      </c>
      <c r="V12" s="400">
        <f t="shared" si="1"/>
        <v>0</v>
      </c>
      <c r="W12" s="400">
        <f t="shared" si="1"/>
        <v>0</v>
      </c>
      <c r="X12" s="400">
        <f t="shared" si="1"/>
        <v>0</v>
      </c>
      <c r="Y12" s="400">
        <f t="shared" si="1"/>
        <v>0</v>
      </c>
      <c r="Z12" s="400">
        <f t="shared" si="1"/>
        <v>0</v>
      </c>
      <c r="AA12" s="400">
        <f t="shared" si="1"/>
        <v>0</v>
      </c>
      <c r="AB12" s="400">
        <f t="shared" si="1"/>
        <v>0</v>
      </c>
      <c r="AC12" s="400">
        <f t="shared" si="1"/>
        <v>0</v>
      </c>
      <c r="AD12" s="400">
        <f t="shared" si="1"/>
        <v>0</v>
      </c>
      <c r="AE12" s="400">
        <f t="shared" si="1"/>
        <v>0</v>
      </c>
      <c r="AF12" s="400">
        <f t="shared" si="1"/>
        <v>0</v>
      </c>
      <c r="AG12" s="400">
        <f t="shared" si="1"/>
        <v>0</v>
      </c>
      <c r="AH12" s="400">
        <f t="shared" si="1"/>
        <v>0</v>
      </c>
      <c r="AI12" s="400">
        <f t="shared" si="1"/>
        <v>1598</v>
      </c>
      <c r="AJ12" s="400">
        <f t="shared" si="1"/>
        <v>1359</v>
      </c>
      <c r="AK12" s="400">
        <f t="shared" si="1"/>
        <v>2957</v>
      </c>
      <c r="AL12" s="400">
        <f t="shared" si="1"/>
        <v>19</v>
      </c>
      <c r="AM12" s="400">
        <f t="shared" si="1"/>
        <v>5</v>
      </c>
      <c r="AN12" s="400">
        <f t="shared" si="1"/>
        <v>24</v>
      </c>
      <c r="AO12" s="400">
        <f t="shared" si="1"/>
        <v>2981</v>
      </c>
    </row>
    <row r="13" spans="1:41" ht="21.95" customHeight="1" x14ac:dyDescent="0.2">
      <c r="A13" s="411"/>
      <c r="B13" s="1188"/>
      <c r="C13" s="412" t="s">
        <v>381</v>
      </c>
      <c r="D13" s="413">
        <v>2</v>
      </c>
      <c r="E13" s="413">
        <v>6</v>
      </c>
      <c r="F13" s="413">
        <v>32</v>
      </c>
      <c r="G13" s="413">
        <v>6</v>
      </c>
      <c r="H13" s="414">
        <f>+F13+G13</f>
        <v>38</v>
      </c>
      <c r="I13" s="415">
        <v>35</v>
      </c>
      <c r="J13" s="413">
        <v>7</v>
      </c>
      <c r="K13" s="413">
        <f>+I13+J13</f>
        <v>42</v>
      </c>
      <c r="L13" s="413">
        <v>26</v>
      </c>
      <c r="M13" s="413">
        <v>7</v>
      </c>
      <c r="N13" s="414">
        <f>+L13+M13</f>
        <v>33</v>
      </c>
      <c r="O13" s="413">
        <f>+F13+I13+L13</f>
        <v>93</v>
      </c>
      <c r="P13" s="414">
        <f>+G13+J13+M13</f>
        <v>20</v>
      </c>
      <c r="Q13" s="413">
        <f>+O13+P13</f>
        <v>113</v>
      </c>
      <c r="R13" s="413">
        <v>0</v>
      </c>
      <c r="S13" s="413">
        <v>0</v>
      </c>
      <c r="T13" s="413">
        <v>0</v>
      </c>
      <c r="U13" s="413">
        <v>0</v>
      </c>
      <c r="V13" s="413">
        <v>0</v>
      </c>
      <c r="W13" s="413">
        <v>0</v>
      </c>
      <c r="X13" s="413">
        <v>0</v>
      </c>
      <c r="Y13" s="413">
        <v>0</v>
      </c>
      <c r="Z13" s="413">
        <v>0</v>
      </c>
      <c r="AA13" s="413">
        <v>0</v>
      </c>
      <c r="AB13" s="413">
        <v>0</v>
      </c>
      <c r="AC13" s="413">
        <v>0</v>
      </c>
      <c r="AD13" s="413">
        <v>0</v>
      </c>
      <c r="AE13" s="413">
        <v>0</v>
      </c>
      <c r="AF13" s="413">
        <v>0</v>
      </c>
      <c r="AG13" s="413">
        <v>0</v>
      </c>
      <c r="AH13" s="413">
        <v>0</v>
      </c>
      <c r="AI13" s="416">
        <f>O13+AF13</f>
        <v>93</v>
      </c>
      <c r="AJ13" s="305">
        <f>P13+AG13</f>
        <v>20</v>
      </c>
      <c r="AK13" s="416">
        <f>Q13+AH13</f>
        <v>113</v>
      </c>
      <c r="AL13" s="414">
        <v>0</v>
      </c>
      <c r="AM13" s="413">
        <v>0</v>
      </c>
      <c r="AN13" s="414">
        <v>0</v>
      </c>
      <c r="AO13" s="413">
        <f>AK13+AN13</f>
        <v>113</v>
      </c>
    </row>
    <row r="14" spans="1:41" ht="21.95" customHeight="1" x14ac:dyDescent="0.2">
      <c r="A14" s="411"/>
      <c r="B14" s="1188"/>
      <c r="C14" s="412" t="s">
        <v>382</v>
      </c>
      <c r="D14" s="413">
        <v>3</v>
      </c>
      <c r="E14" s="413">
        <v>9</v>
      </c>
      <c r="F14" s="414">
        <v>92</v>
      </c>
      <c r="G14" s="413">
        <v>28</v>
      </c>
      <c r="H14" s="414">
        <f t="shared" ref="H14:H63" si="2">+F14+G14</f>
        <v>120</v>
      </c>
      <c r="I14" s="413">
        <v>79</v>
      </c>
      <c r="J14" s="414">
        <v>38</v>
      </c>
      <c r="K14" s="413">
        <f t="shared" ref="K14:K29" si="3">+I14+J14</f>
        <v>117</v>
      </c>
      <c r="L14" s="414">
        <v>84</v>
      </c>
      <c r="M14" s="413">
        <v>26</v>
      </c>
      <c r="N14" s="414">
        <f t="shared" ref="N14:N29" si="4">+L14+M14</f>
        <v>110</v>
      </c>
      <c r="O14" s="413">
        <f t="shared" ref="O14:O29" si="5">+F14+I14+L14</f>
        <v>255</v>
      </c>
      <c r="P14" s="414">
        <f t="shared" ref="P14:P29" si="6">+G14+J14+M14</f>
        <v>92</v>
      </c>
      <c r="Q14" s="413">
        <f t="shared" ref="Q14:Q29" si="7">+O14+P14</f>
        <v>347</v>
      </c>
      <c r="R14" s="413">
        <v>0</v>
      </c>
      <c r="S14" s="413">
        <v>0</v>
      </c>
      <c r="T14" s="413">
        <v>0</v>
      </c>
      <c r="U14" s="413">
        <v>0</v>
      </c>
      <c r="V14" s="413">
        <v>0</v>
      </c>
      <c r="W14" s="413">
        <v>0</v>
      </c>
      <c r="X14" s="413">
        <v>0</v>
      </c>
      <c r="Y14" s="413">
        <v>0</v>
      </c>
      <c r="Z14" s="413">
        <v>0</v>
      </c>
      <c r="AA14" s="413">
        <v>0</v>
      </c>
      <c r="AB14" s="413">
        <v>0</v>
      </c>
      <c r="AC14" s="413">
        <v>0</v>
      </c>
      <c r="AD14" s="413">
        <v>0</v>
      </c>
      <c r="AE14" s="413">
        <v>0</v>
      </c>
      <c r="AF14" s="413">
        <v>0</v>
      </c>
      <c r="AG14" s="413">
        <v>0</v>
      </c>
      <c r="AH14" s="413">
        <v>0</v>
      </c>
      <c r="AI14" s="416">
        <f t="shared" ref="AI14:AI29" si="8">O14+AF14</f>
        <v>255</v>
      </c>
      <c r="AJ14" s="305">
        <f t="shared" ref="AJ14:AJ29" si="9">P14+AG14</f>
        <v>92</v>
      </c>
      <c r="AK14" s="416">
        <f t="shared" ref="AK14:AK29" si="10">Q14+AH14</f>
        <v>347</v>
      </c>
      <c r="AL14" s="414">
        <v>0</v>
      </c>
      <c r="AM14" s="413">
        <v>0</v>
      </c>
      <c r="AN14" s="414">
        <v>0</v>
      </c>
      <c r="AO14" s="413">
        <f t="shared" ref="AO14:AO81" si="11">AK14+AN14</f>
        <v>347</v>
      </c>
    </row>
    <row r="15" spans="1:41" ht="21.95" customHeight="1" x14ac:dyDescent="0.2">
      <c r="A15" s="411"/>
      <c r="B15" s="1188"/>
      <c r="C15" s="412" t="s">
        <v>383</v>
      </c>
      <c r="D15" s="413">
        <v>4</v>
      </c>
      <c r="E15" s="413">
        <v>12</v>
      </c>
      <c r="F15" s="414">
        <v>44</v>
      </c>
      <c r="G15" s="413">
        <v>40</v>
      </c>
      <c r="H15" s="414">
        <f t="shared" si="2"/>
        <v>84</v>
      </c>
      <c r="I15" s="413">
        <v>41</v>
      </c>
      <c r="J15" s="414">
        <v>39</v>
      </c>
      <c r="K15" s="413">
        <f t="shared" si="3"/>
        <v>80</v>
      </c>
      <c r="L15" s="414">
        <v>46</v>
      </c>
      <c r="M15" s="413">
        <v>41</v>
      </c>
      <c r="N15" s="414">
        <f t="shared" si="4"/>
        <v>87</v>
      </c>
      <c r="O15" s="413">
        <f t="shared" si="5"/>
        <v>131</v>
      </c>
      <c r="P15" s="414">
        <f t="shared" si="6"/>
        <v>120</v>
      </c>
      <c r="Q15" s="413">
        <f t="shared" si="7"/>
        <v>251</v>
      </c>
      <c r="R15" s="413">
        <v>0</v>
      </c>
      <c r="S15" s="413">
        <v>0</v>
      </c>
      <c r="T15" s="413">
        <v>0</v>
      </c>
      <c r="U15" s="413">
        <v>0</v>
      </c>
      <c r="V15" s="413">
        <v>0</v>
      </c>
      <c r="W15" s="413">
        <v>0</v>
      </c>
      <c r="X15" s="413">
        <v>0</v>
      </c>
      <c r="Y15" s="413">
        <v>0</v>
      </c>
      <c r="Z15" s="413">
        <v>0</v>
      </c>
      <c r="AA15" s="413">
        <v>0</v>
      </c>
      <c r="AB15" s="413">
        <v>0</v>
      </c>
      <c r="AC15" s="413">
        <v>0</v>
      </c>
      <c r="AD15" s="413">
        <v>0</v>
      </c>
      <c r="AE15" s="413">
        <v>0</v>
      </c>
      <c r="AF15" s="413">
        <v>0</v>
      </c>
      <c r="AG15" s="413">
        <v>0</v>
      </c>
      <c r="AH15" s="413">
        <v>0</v>
      </c>
      <c r="AI15" s="416">
        <f t="shared" si="8"/>
        <v>131</v>
      </c>
      <c r="AJ15" s="305">
        <f t="shared" si="9"/>
        <v>120</v>
      </c>
      <c r="AK15" s="416">
        <f t="shared" si="10"/>
        <v>251</v>
      </c>
      <c r="AL15" s="414">
        <v>0</v>
      </c>
      <c r="AM15" s="413">
        <v>0</v>
      </c>
      <c r="AN15" s="414">
        <v>0</v>
      </c>
      <c r="AO15" s="413">
        <f t="shared" si="11"/>
        <v>251</v>
      </c>
    </row>
    <row r="16" spans="1:41" ht="21.95" customHeight="1" x14ac:dyDescent="0.2">
      <c r="A16" s="411"/>
      <c r="B16" s="1188"/>
      <c r="C16" s="412" t="s">
        <v>384</v>
      </c>
      <c r="D16" s="413">
        <v>1</v>
      </c>
      <c r="E16" s="413">
        <v>3</v>
      </c>
      <c r="F16" s="414">
        <v>16</v>
      </c>
      <c r="G16" s="413">
        <v>1</v>
      </c>
      <c r="H16" s="414">
        <f t="shared" si="2"/>
        <v>17</v>
      </c>
      <c r="I16" s="413">
        <v>13</v>
      </c>
      <c r="J16" s="414">
        <v>1</v>
      </c>
      <c r="K16" s="413">
        <f t="shared" si="3"/>
        <v>14</v>
      </c>
      <c r="L16" s="414">
        <v>5</v>
      </c>
      <c r="M16" s="413">
        <v>2</v>
      </c>
      <c r="N16" s="414">
        <f t="shared" si="4"/>
        <v>7</v>
      </c>
      <c r="O16" s="413">
        <f t="shared" si="5"/>
        <v>34</v>
      </c>
      <c r="P16" s="414">
        <f t="shared" si="6"/>
        <v>4</v>
      </c>
      <c r="Q16" s="413">
        <f t="shared" si="7"/>
        <v>38</v>
      </c>
      <c r="R16" s="413">
        <v>0</v>
      </c>
      <c r="S16" s="413">
        <v>0</v>
      </c>
      <c r="T16" s="413">
        <v>0</v>
      </c>
      <c r="U16" s="413">
        <v>0</v>
      </c>
      <c r="V16" s="413">
        <v>0</v>
      </c>
      <c r="W16" s="413">
        <v>0</v>
      </c>
      <c r="X16" s="413">
        <v>0</v>
      </c>
      <c r="Y16" s="413">
        <v>0</v>
      </c>
      <c r="Z16" s="413">
        <v>0</v>
      </c>
      <c r="AA16" s="413">
        <v>0</v>
      </c>
      <c r="AB16" s="413">
        <v>0</v>
      </c>
      <c r="AC16" s="413">
        <v>0</v>
      </c>
      <c r="AD16" s="413">
        <v>0</v>
      </c>
      <c r="AE16" s="413">
        <v>0</v>
      </c>
      <c r="AF16" s="413">
        <v>0</v>
      </c>
      <c r="AG16" s="413">
        <v>0</v>
      </c>
      <c r="AH16" s="413">
        <v>0</v>
      </c>
      <c r="AI16" s="416">
        <f t="shared" si="8"/>
        <v>34</v>
      </c>
      <c r="AJ16" s="305">
        <f t="shared" si="9"/>
        <v>4</v>
      </c>
      <c r="AK16" s="416">
        <f t="shared" si="10"/>
        <v>38</v>
      </c>
      <c r="AL16" s="414">
        <v>0</v>
      </c>
      <c r="AM16" s="413">
        <v>0</v>
      </c>
      <c r="AN16" s="414">
        <v>0</v>
      </c>
      <c r="AO16" s="413">
        <f t="shared" si="11"/>
        <v>38</v>
      </c>
    </row>
    <row r="17" spans="1:41" ht="21.95" customHeight="1" x14ac:dyDescent="0.2">
      <c r="A17" s="411"/>
      <c r="B17" s="1188"/>
      <c r="C17" s="412" t="s">
        <v>385</v>
      </c>
      <c r="D17" s="413">
        <v>1</v>
      </c>
      <c r="E17" s="413">
        <v>3</v>
      </c>
      <c r="F17" s="414">
        <v>2</v>
      </c>
      <c r="G17" s="413">
        <v>4</v>
      </c>
      <c r="H17" s="414">
        <f t="shared" si="2"/>
        <v>6</v>
      </c>
      <c r="I17" s="413">
        <v>13</v>
      </c>
      <c r="J17" s="414">
        <v>12</v>
      </c>
      <c r="K17" s="413">
        <f t="shared" si="3"/>
        <v>25</v>
      </c>
      <c r="L17" s="414">
        <v>12</v>
      </c>
      <c r="M17" s="413">
        <v>20</v>
      </c>
      <c r="N17" s="414">
        <f t="shared" si="4"/>
        <v>32</v>
      </c>
      <c r="O17" s="413">
        <f t="shared" si="5"/>
        <v>27</v>
      </c>
      <c r="P17" s="414">
        <f t="shared" si="6"/>
        <v>36</v>
      </c>
      <c r="Q17" s="413">
        <f t="shared" si="7"/>
        <v>63</v>
      </c>
      <c r="R17" s="413">
        <v>0</v>
      </c>
      <c r="S17" s="413">
        <v>0</v>
      </c>
      <c r="T17" s="413">
        <v>0</v>
      </c>
      <c r="U17" s="413">
        <v>0</v>
      </c>
      <c r="V17" s="413">
        <v>0</v>
      </c>
      <c r="W17" s="413">
        <v>0</v>
      </c>
      <c r="X17" s="413">
        <v>0</v>
      </c>
      <c r="Y17" s="413">
        <v>0</v>
      </c>
      <c r="Z17" s="413">
        <v>0</v>
      </c>
      <c r="AA17" s="413">
        <v>0</v>
      </c>
      <c r="AB17" s="413">
        <v>0</v>
      </c>
      <c r="AC17" s="413">
        <v>0</v>
      </c>
      <c r="AD17" s="413">
        <v>0</v>
      </c>
      <c r="AE17" s="413">
        <v>0</v>
      </c>
      <c r="AF17" s="413">
        <v>0</v>
      </c>
      <c r="AG17" s="413">
        <v>0</v>
      </c>
      <c r="AH17" s="413">
        <v>0</v>
      </c>
      <c r="AI17" s="416">
        <f t="shared" si="8"/>
        <v>27</v>
      </c>
      <c r="AJ17" s="305">
        <f t="shared" si="9"/>
        <v>36</v>
      </c>
      <c r="AK17" s="416">
        <f t="shared" si="10"/>
        <v>63</v>
      </c>
      <c r="AL17" s="414">
        <v>0</v>
      </c>
      <c r="AM17" s="413">
        <v>0</v>
      </c>
      <c r="AN17" s="414">
        <v>0</v>
      </c>
      <c r="AO17" s="413">
        <f t="shared" si="11"/>
        <v>63</v>
      </c>
    </row>
    <row r="18" spans="1:41" ht="21.95" customHeight="1" x14ac:dyDescent="0.2">
      <c r="A18" s="411"/>
      <c r="B18" s="1188"/>
      <c r="C18" s="412" t="s">
        <v>386</v>
      </c>
      <c r="D18" s="413">
        <v>1</v>
      </c>
      <c r="E18" s="413">
        <v>3</v>
      </c>
      <c r="F18" s="414">
        <v>13</v>
      </c>
      <c r="G18" s="413">
        <v>7</v>
      </c>
      <c r="H18" s="414">
        <f t="shared" si="2"/>
        <v>20</v>
      </c>
      <c r="I18" s="413">
        <v>9</v>
      </c>
      <c r="J18" s="414">
        <v>12</v>
      </c>
      <c r="K18" s="413">
        <f t="shared" si="3"/>
        <v>21</v>
      </c>
      <c r="L18" s="414">
        <v>14</v>
      </c>
      <c r="M18" s="413">
        <v>4</v>
      </c>
      <c r="N18" s="414">
        <f t="shared" si="4"/>
        <v>18</v>
      </c>
      <c r="O18" s="413">
        <f t="shared" si="5"/>
        <v>36</v>
      </c>
      <c r="P18" s="414">
        <f t="shared" si="6"/>
        <v>23</v>
      </c>
      <c r="Q18" s="413">
        <f t="shared" si="7"/>
        <v>59</v>
      </c>
      <c r="R18" s="413">
        <v>0</v>
      </c>
      <c r="S18" s="413">
        <v>0</v>
      </c>
      <c r="T18" s="413">
        <v>0</v>
      </c>
      <c r="U18" s="413">
        <v>0</v>
      </c>
      <c r="V18" s="413">
        <v>0</v>
      </c>
      <c r="W18" s="413">
        <v>0</v>
      </c>
      <c r="X18" s="413">
        <v>0</v>
      </c>
      <c r="Y18" s="413">
        <v>0</v>
      </c>
      <c r="Z18" s="413">
        <v>0</v>
      </c>
      <c r="AA18" s="413">
        <v>0</v>
      </c>
      <c r="AB18" s="413">
        <v>0</v>
      </c>
      <c r="AC18" s="413">
        <v>0</v>
      </c>
      <c r="AD18" s="413">
        <v>0</v>
      </c>
      <c r="AE18" s="413">
        <v>0</v>
      </c>
      <c r="AF18" s="413">
        <v>0</v>
      </c>
      <c r="AG18" s="413">
        <v>0</v>
      </c>
      <c r="AH18" s="413">
        <v>0</v>
      </c>
      <c r="AI18" s="416">
        <f t="shared" si="8"/>
        <v>36</v>
      </c>
      <c r="AJ18" s="305">
        <f t="shared" si="9"/>
        <v>23</v>
      </c>
      <c r="AK18" s="416">
        <f t="shared" si="10"/>
        <v>59</v>
      </c>
      <c r="AL18" s="414">
        <v>0</v>
      </c>
      <c r="AM18" s="413">
        <v>0</v>
      </c>
      <c r="AN18" s="414">
        <v>0</v>
      </c>
      <c r="AO18" s="413">
        <f t="shared" si="11"/>
        <v>59</v>
      </c>
    </row>
    <row r="19" spans="1:41" ht="21.95" customHeight="1" x14ac:dyDescent="0.2">
      <c r="A19" s="411"/>
      <c r="B19" s="1188"/>
      <c r="C19" s="412" t="s">
        <v>387</v>
      </c>
      <c r="D19" s="413">
        <v>1</v>
      </c>
      <c r="E19" s="413">
        <v>3</v>
      </c>
      <c r="F19" s="414">
        <v>6</v>
      </c>
      <c r="G19" s="413">
        <v>5</v>
      </c>
      <c r="H19" s="414">
        <f t="shared" si="2"/>
        <v>11</v>
      </c>
      <c r="I19" s="413">
        <v>9</v>
      </c>
      <c r="J19" s="414">
        <v>3</v>
      </c>
      <c r="K19" s="413">
        <f t="shared" si="3"/>
        <v>12</v>
      </c>
      <c r="L19" s="414">
        <v>12</v>
      </c>
      <c r="M19" s="413">
        <v>3</v>
      </c>
      <c r="N19" s="414">
        <f t="shared" si="4"/>
        <v>15</v>
      </c>
      <c r="O19" s="413">
        <f t="shared" si="5"/>
        <v>27</v>
      </c>
      <c r="P19" s="414">
        <f t="shared" si="6"/>
        <v>11</v>
      </c>
      <c r="Q19" s="413">
        <f t="shared" si="7"/>
        <v>38</v>
      </c>
      <c r="R19" s="413">
        <v>0</v>
      </c>
      <c r="S19" s="413">
        <v>0</v>
      </c>
      <c r="T19" s="413">
        <v>0</v>
      </c>
      <c r="U19" s="413">
        <v>0</v>
      </c>
      <c r="V19" s="413">
        <v>0</v>
      </c>
      <c r="W19" s="413">
        <v>0</v>
      </c>
      <c r="X19" s="413">
        <v>0</v>
      </c>
      <c r="Y19" s="413">
        <v>0</v>
      </c>
      <c r="Z19" s="413">
        <v>0</v>
      </c>
      <c r="AA19" s="413">
        <v>0</v>
      </c>
      <c r="AB19" s="413">
        <v>0</v>
      </c>
      <c r="AC19" s="413">
        <v>0</v>
      </c>
      <c r="AD19" s="413">
        <v>0</v>
      </c>
      <c r="AE19" s="413">
        <v>0</v>
      </c>
      <c r="AF19" s="413">
        <v>0</v>
      </c>
      <c r="AG19" s="413">
        <v>0</v>
      </c>
      <c r="AH19" s="413">
        <v>0</v>
      </c>
      <c r="AI19" s="416">
        <f t="shared" si="8"/>
        <v>27</v>
      </c>
      <c r="AJ19" s="305">
        <f t="shared" si="9"/>
        <v>11</v>
      </c>
      <c r="AK19" s="416">
        <f t="shared" si="10"/>
        <v>38</v>
      </c>
      <c r="AL19" s="414">
        <v>0</v>
      </c>
      <c r="AM19" s="413">
        <v>0</v>
      </c>
      <c r="AN19" s="414">
        <v>0</v>
      </c>
      <c r="AO19" s="413">
        <f t="shared" si="11"/>
        <v>38</v>
      </c>
    </row>
    <row r="20" spans="1:41" ht="21.95" customHeight="1" x14ac:dyDescent="0.2">
      <c r="A20" s="411"/>
      <c r="B20" s="1188"/>
      <c r="C20" s="412" t="s">
        <v>388</v>
      </c>
      <c r="D20" s="413">
        <v>1</v>
      </c>
      <c r="E20" s="413">
        <v>3</v>
      </c>
      <c r="F20" s="414">
        <v>7</v>
      </c>
      <c r="G20" s="413">
        <v>12</v>
      </c>
      <c r="H20" s="414">
        <f t="shared" si="2"/>
        <v>19</v>
      </c>
      <c r="I20" s="413">
        <v>14</v>
      </c>
      <c r="J20" s="414">
        <v>17</v>
      </c>
      <c r="K20" s="413">
        <f t="shared" si="3"/>
        <v>31</v>
      </c>
      <c r="L20" s="414">
        <v>12</v>
      </c>
      <c r="M20" s="413">
        <v>14</v>
      </c>
      <c r="N20" s="414">
        <f t="shared" si="4"/>
        <v>26</v>
      </c>
      <c r="O20" s="413">
        <f t="shared" si="5"/>
        <v>33</v>
      </c>
      <c r="P20" s="414">
        <f t="shared" si="6"/>
        <v>43</v>
      </c>
      <c r="Q20" s="413">
        <f t="shared" si="7"/>
        <v>76</v>
      </c>
      <c r="R20" s="413">
        <v>0</v>
      </c>
      <c r="S20" s="413">
        <v>0</v>
      </c>
      <c r="T20" s="413">
        <v>0</v>
      </c>
      <c r="U20" s="413">
        <v>0</v>
      </c>
      <c r="V20" s="413">
        <v>0</v>
      </c>
      <c r="W20" s="413">
        <v>0</v>
      </c>
      <c r="X20" s="413">
        <v>0</v>
      </c>
      <c r="Y20" s="413">
        <v>0</v>
      </c>
      <c r="Z20" s="413">
        <v>0</v>
      </c>
      <c r="AA20" s="413">
        <v>0</v>
      </c>
      <c r="AB20" s="413">
        <v>0</v>
      </c>
      <c r="AC20" s="413">
        <v>0</v>
      </c>
      <c r="AD20" s="413">
        <v>0</v>
      </c>
      <c r="AE20" s="413">
        <v>0</v>
      </c>
      <c r="AF20" s="413">
        <v>0</v>
      </c>
      <c r="AG20" s="413">
        <v>0</v>
      </c>
      <c r="AH20" s="413">
        <v>0</v>
      </c>
      <c r="AI20" s="416">
        <f t="shared" si="8"/>
        <v>33</v>
      </c>
      <c r="AJ20" s="305">
        <f t="shared" si="9"/>
        <v>43</v>
      </c>
      <c r="AK20" s="416">
        <f t="shared" si="10"/>
        <v>76</v>
      </c>
      <c r="AL20" s="414">
        <v>10</v>
      </c>
      <c r="AM20" s="413">
        <v>5</v>
      </c>
      <c r="AN20" s="414">
        <f>+AL20+AM20</f>
        <v>15</v>
      </c>
      <c r="AO20" s="413">
        <f t="shared" si="11"/>
        <v>91</v>
      </c>
    </row>
    <row r="21" spans="1:41" ht="21.95" customHeight="1" x14ac:dyDescent="0.2">
      <c r="A21" s="411"/>
      <c r="B21" s="1188"/>
      <c r="C21" s="412" t="s">
        <v>389</v>
      </c>
      <c r="D21" s="413">
        <v>1</v>
      </c>
      <c r="E21" s="413">
        <v>3</v>
      </c>
      <c r="F21" s="414">
        <v>26</v>
      </c>
      <c r="G21" s="413">
        <v>14</v>
      </c>
      <c r="H21" s="414">
        <f t="shared" si="2"/>
        <v>40</v>
      </c>
      <c r="I21" s="413">
        <v>15</v>
      </c>
      <c r="J21" s="414">
        <v>12</v>
      </c>
      <c r="K21" s="413">
        <f t="shared" si="3"/>
        <v>27</v>
      </c>
      <c r="L21" s="414">
        <v>24</v>
      </c>
      <c r="M21" s="413">
        <v>14</v>
      </c>
      <c r="N21" s="414">
        <f t="shared" si="4"/>
        <v>38</v>
      </c>
      <c r="O21" s="413">
        <f t="shared" si="5"/>
        <v>65</v>
      </c>
      <c r="P21" s="414">
        <f t="shared" si="6"/>
        <v>40</v>
      </c>
      <c r="Q21" s="413">
        <f t="shared" si="7"/>
        <v>105</v>
      </c>
      <c r="R21" s="413">
        <v>0</v>
      </c>
      <c r="S21" s="413">
        <v>0</v>
      </c>
      <c r="T21" s="413">
        <v>0</v>
      </c>
      <c r="U21" s="413">
        <v>0</v>
      </c>
      <c r="V21" s="413">
        <v>0</v>
      </c>
      <c r="W21" s="413">
        <v>0</v>
      </c>
      <c r="X21" s="413">
        <v>0</v>
      </c>
      <c r="Y21" s="413">
        <v>0</v>
      </c>
      <c r="Z21" s="413">
        <v>0</v>
      </c>
      <c r="AA21" s="413">
        <v>0</v>
      </c>
      <c r="AB21" s="413">
        <v>0</v>
      </c>
      <c r="AC21" s="413">
        <v>0</v>
      </c>
      <c r="AD21" s="413">
        <v>0</v>
      </c>
      <c r="AE21" s="413">
        <v>0</v>
      </c>
      <c r="AF21" s="413">
        <v>0</v>
      </c>
      <c r="AG21" s="413">
        <v>0</v>
      </c>
      <c r="AH21" s="413">
        <v>0</v>
      </c>
      <c r="AI21" s="416">
        <f t="shared" si="8"/>
        <v>65</v>
      </c>
      <c r="AJ21" s="305">
        <f t="shared" si="9"/>
        <v>40</v>
      </c>
      <c r="AK21" s="416">
        <f t="shared" si="10"/>
        <v>105</v>
      </c>
      <c r="AL21" s="414">
        <v>0</v>
      </c>
      <c r="AM21" s="413">
        <v>0</v>
      </c>
      <c r="AN21" s="414">
        <v>0</v>
      </c>
      <c r="AO21" s="413">
        <f t="shared" si="11"/>
        <v>105</v>
      </c>
    </row>
    <row r="22" spans="1:41" ht="21.95" customHeight="1" x14ac:dyDescent="0.2">
      <c r="A22" s="411"/>
      <c r="B22" s="1188"/>
      <c r="C22" s="412" t="s">
        <v>390</v>
      </c>
      <c r="D22" s="413">
        <v>2</v>
      </c>
      <c r="E22" s="413">
        <v>6</v>
      </c>
      <c r="F22" s="414">
        <v>36</v>
      </c>
      <c r="G22" s="413">
        <v>19</v>
      </c>
      <c r="H22" s="414">
        <f t="shared" si="2"/>
        <v>55</v>
      </c>
      <c r="I22" s="413">
        <v>47</v>
      </c>
      <c r="J22" s="414">
        <v>15</v>
      </c>
      <c r="K22" s="413">
        <f t="shared" si="3"/>
        <v>62</v>
      </c>
      <c r="L22" s="414">
        <v>34</v>
      </c>
      <c r="M22" s="413">
        <v>25</v>
      </c>
      <c r="N22" s="414">
        <f t="shared" si="4"/>
        <v>59</v>
      </c>
      <c r="O22" s="413">
        <f t="shared" si="5"/>
        <v>117</v>
      </c>
      <c r="P22" s="414">
        <f t="shared" si="6"/>
        <v>59</v>
      </c>
      <c r="Q22" s="413">
        <f t="shared" si="7"/>
        <v>176</v>
      </c>
      <c r="R22" s="413">
        <v>0</v>
      </c>
      <c r="S22" s="413">
        <v>0</v>
      </c>
      <c r="T22" s="413">
        <v>0</v>
      </c>
      <c r="U22" s="413">
        <v>0</v>
      </c>
      <c r="V22" s="413">
        <v>0</v>
      </c>
      <c r="W22" s="413">
        <v>0</v>
      </c>
      <c r="X22" s="413">
        <v>0</v>
      </c>
      <c r="Y22" s="413">
        <v>0</v>
      </c>
      <c r="Z22" s="413">
        <v>0</v>
      </c>
      <c r="AA22" s="413">
        <v>0</v>
      </c>
      <c r="AB22" s="413">
        <v>0</v>
      </c>
      <c r="AC22" s="413">
        <v>0</v>
      </c>
      <c r="AD22" s="413">
        <v>0</v>
      </c>
      <c r="AE22" s="413">
        <v>0</v>
      </c>
      <c r="AF22" s="413">
        <v>0</v>
      </c>
      <c r="AG22" s="413">
        <v>0</v>
      </c>
      <c r="AH22" s="413">
        <v>0</v>
      </c>
      <c r="AI22" s="416">
        <f t="shared" si="8"/>
        <v>117</v>
      </c>
      <c r="AJ22" s="305">
        <f t="shared" si="9"/>
        <v>59</v>
      </c>
      <c r="AK22" s="416">
        <f t="shared" si="10"/>
        <v>176</v>
      </c>
      <c r="AL22" s="414">
        <v>0</v>
      </c>
      <c r="AM22" s="413">
        <v>0</v>
      </c>
      <c r="AN22" s="414">
        <v>0</v>
      </c>
      <c r="AO22" s="413">
        <f t="shared" si="11"/>
        <v>176</v>
      </c>
    </row>
    <row r="23" spans="1:41" ht="21.95" customHeight="1" x14ac:dyDescent="0.2">
      <c r="A23" s="411"/>
      <c r="B23" s="1188"/>
      <c r="C23" s="412" t="s">
        <v>391</v>
      </c>
      <c r="D23" s="413">
        <v>1</v>
      </c>
      <c r="E23" s="413">
        <v>3</v>
      </c>
      <c r="F23" s="414">
        <v>7</v>
      </c>
      <c r="G23" s="413">
        <v>0</v>
      </c>
      <c r="H23" s="414">
        <f t="shared" si="2"/>
        <v>7</v>
      </c>
      <c r="I23" s="413">
        <v>7</v>
      </c>
      <c r="J23" s="414">
        <v>4</v>
      </c>
      <c r="K23" s="413">
        <f t="shared" si="3"/>
        <v>11</v>
      </c>
      <c r="L23" s="414">
        <v>7</v>
      </c>
      <c r="M23" s="413">
        <v>3</v>
      </c>
      <c r="N23" s="414">
        <f t="shared" si="4"/>
        <v>10</v>
      </c>
      <c r="O23" s="413">
        <f t="shared" si="5"/>
        <v>21</v>
      </c>
      <c r="P23" s="414">
        <f t="shared" si="6"/>
        <v>7</v>
      </c>
      <c r="Q23" s="413">
        <f t="shared" si="7"/>
        <v>28</v>
      </c>
      <c r="R23" s="413">
        <v>0</v>
      </c>
      <c r="S23" s="413">
        <v>0</v>
      </c>
      <c r="T23" s="413">
        <v>0</v>
      </c>
      <c r="U23" s="413">
        <v>0</v>
      </c>
      <c r="V23" s="413">
        <v>0</v>
      </c>
      <c r="W23" s="413">
        <v>0</v>
      </c>
      <c r="X23" s="413">
        <v>0</v>
      </c>
      <c r="Y23" s="413">
        <v>0</v>
      </c>
      <c r="Z23" s="413">
        <v>0</v>
      </c>
      <c r="AA23" s="413">
        <v>0</v>
      </c>
      <c r="AB23" s="413">
        <v>0</v>
      </c>
      <c r="AC23" s="413">
        <v>0</v>
      </c>
      <c r="AD23" s="413">
        <v>0</v>
      </c>
      <c r="AE23" s="413">
        <v>0</v>
      </c>
      <c r="AF23" s="413">
        <v>0</v>
      </c>
      <c r="AG23" s="413">
        <v>0</v>
      </c>
      <c r="AH23" s="413">
        <v>0</v>
      </c>
      <c r="AI23" s="416">
        <f t="shared" si="8"/>
        <v>21</v>
      </c>
      <c r="AJ23" s="305">
        <f t="shared" si="9"/>
        <v>7</v>
      </c>
      <c r="AK23" s="416">
        <f t="shared" si="10"/>
        <v>28</v>
      </c>
      <c r="AL23" s="414">
        <v>9</v>
      </c>
      <c r="AM23" s="413">
        <v>0</v>
      </c>
      <c r="AN23" s="414">
        <f>+AL23+AM23</f>
        <v>9</v>
      </c>
      <c r="AO23" s="413">
        <f t="shared" si="11"/>
        <v>37</v>
      </c>
    </row>
    <row r="24" spans="1:41" ht="21.95" customHeight="1" x14ac:dyDescent="0.2">
      <c r="A24" s="411"/>
      <c r="B24" s="1188"/>
      <c r="C24" s="412" t="s">
        <v>392</v>
      </c>
      <c r="D24" s="413">
        <v>2</v>
      </c>
      <c r="E24" s="413">
        <v>6</v>
      </c>
      <c r="F24" s="414">
        <v>79</v>
      </c>
      <c r="G24" s="413">
        <v>1</v>
      </c>
      <c r="H24" s="414">
        <f t="shared" si="2"/>
        <v>80</v>
      </c>
      <c r="I24" s="413">
        <v>71</v>
      </c>
      <c r="J24" s="414">
        <v>4</v>
      </c>
      <c r="K24" s="413">
        <f t="shared" si="3"/>
        <v>75</v>
      </c>
      <c r="L24" s="414">
        <v>65</v>
      </c>
      <c r="M24" s="413">
        <v>14</v>
      </c>
      <c r="N24" s="414">
        <f t="shared" si="4"/>
        <v>79</v>
      </c>
      <c r="O24" s="413">
        <f t="shared" si="5"/>
        <v>215</v>
      </c>
      <c r="P24" s="414">
        <f t="shared" si="6"/>
        <v>19</v>
      </c>
      <c r="Q24" s="413">
        <f t="shared" si="7"/>
        <v>234</v>
      </c>
      <c r="R24" s="413">
        <v>0</v>
      </c>
      <c r="S24" s="413">
        <v>0</v>
      </c>
      <c r="T24" s="413">
        <v>0</v>
      </c>
      <c r="U24" s="413">
        <v>0</v>
      </c>
      <c r="V24" s="413">
        <v>0</v>
      </c>
      <c r="W24" s="413">
        <v>0</v>
      </c>
      <c r="X24" s="413">
        <v>0</v>
      </c>
      <c r="Y24" s="413">
        <v>0</v>
      </c>
      <c r="Z24" s="413">
        <v>0</v>
      </c>
      <c r="AA24" s="413">
        <v>0</v>
      </c>
      <c r="AB24" s="413">
        <v>0</v>
      </c>
      <c r="AC24" s="413">
        <v>0</v>
      </c>
      <c r="AD24" s="413">
        <v>0</v>
      </c>
      <c r="AE24" s="413">
        <v>0</v>
      </c>
      <c r="AF24" s="413">
        <v>0</v>
      </c>
      <c r="AG24" s="413">
        <v>0</v>
      </c>
      <c r="AH24" s="413">
        <v>0</v>
      </c>
      <c r="AI24" s="416">
        <f t="shared" si="8"/>
        <v>215</v>
      </c>
      <c r="AJ24" s="305">
        <f t="shared" si="9"/>
        <v>19</v>
      </c>
      <c r="AK24" s="416">
        <f t="shared" si="10"/>
        <v>234</v>
      </c>
      <c r="AL24" s="414">
        <v>0</v>
      </c>
      <c r="AM24" s="413">
        <v>0</v>
      </c>
      <c r="AN24" s="414">
        <v>0</v>
      </c>
      <c r="AO24" s="413">
        <f t="shared" si="11"/>
        <v>234</v>
      </c>
    </row>
    <row r="25" spans="1:41" ht="21.95" customHeight="1" x14ac:dyDescent="0.2">
      <c r="A25" s="411"/>
      <c r="B25" s="1188"/>
      <c r="C25" s="412" t="s">
        <v>393</v>
      </c>
      <c r="D25" s="413">
        <v>1</v>
      </c>
      <c r="E25" s="413">
        <v>3</v>
      </c>
      <c r="F25" s="414">
        <v>17</v>
      </c>
      <c r="G25" s="413">
        <v>23</v>
      </c>
      <c r="H25" s="414">
        <f t="shared" si="2"/>
        <v>40</v>
      </c>
      <c r="I25" s="413">
        <v>15</v>
      </c>
      <c r="J25" s="414">
        <v>21</v>
      </c>
      <c r="K25" s="413">
        <f t="shared" si="3"/>
        <v>36</v>
      </c>
      <c r="L25" s="414">
        <v>14</v>
      </c>
      <c r="M25" s="413">
        <v>24</v>
      </c>
      <c r="N25" s="414">
        <f t="shared" si="4"/>
        <v>38</v>
      </c>
      <c r="O25" s="413">
        <f t="shared" si="5"/>
        <v>46</v>
      </c>
      <c r="P25" s="414">
        <f t="shared" si="6"/>
        <v>68</v>
      </c>
      <c r="Q25" s="413">
        <f t="shared" si="7"/>
        <v>114</v>
      </c>
      <c r="R25" s="413">
        <v>0</v>
      </c>
      <c r="S25" s="413">
        <v>0</v>
      </c>
      <c r="T25" s="413">
        <v>0</v>
      </c>
      <c r="U25" s="413">
        <v>0</v>
      </c>
      <c r="V25" s="413">
        <v>0</v>
      </c>
      <c r="W25" s="413">
        <v>0</v>
      </c>
      <c r="X25" s="413">
        <v>0</v>
      </c>
      <c r="Y25" s="413">
        <v>0</v>
      </c>
      <c r="Z25" s="413">
        <v>0</v>
      </c>
      <c r="AA25" s="413">
        <v>0</v>
      </c>
      <c r="AB25" s="413">
        <v>0</v>
      </c>
      <c r="AC25" s="413">
        <v>0</v>
      </c>
      <c r="AD25" s="413">
        <v>0</v>
      </c>
      <c r="AE25" s="413">
        <v>0</v>
      </c>
      <c r="AF25" s="413">
        <v>0</v>
      </c>
      <c r="AG25" s="413">
        <v>0</v>
      </c>
      <c r="AH25" s="413">
        <v>0</v>
      </c>
      <c r="AI25" s="416">
        <f t="shared" si="8"/>
        <v>46</v>
      </c>
      <c r="AJ25" s="305">
        <f t="shared" si="9"/>
        <v>68</v>
      </c>
      <c r="AK25" s="416">
        <f t="shared" si="10"/>
        <v>114</v>
      </c>
      <c r="AL25" s="414">
        <v>0</v>
      </c>
      <c r="AM25" s="413">
        <v>0</v>
      </c>
      <c r="AN25" s="414">
        <v>0</v>
      </c>
      <c r="AO25" s="413">
        <f t="shared" si="11"/>
        <v>114</v>
      </c>
    </row>
    <row r="26" spans="1:41" ht="21.95" customHeight="1" x14ac:dyDescent="0.2">
      <c r="A26" s="1167" t="s">
        <v>394</v>
      </c>
      <c r="B26" s="1188"/>
      <c r="C26" s="412" t="s">
        <v>395</v>
      </c>
      <c r="D26" s="413">
        <v>3</v>
      </c>
      <c r="E26" s="413">
        <v>9</v>
      </c>
      <c r="F26" s="414">
        <v>100</v>
      </c>
      <c r="G26" s="413">
        <v>20</v>
      </c>
      <c r="H26" s="414">
        <f t="shared" si="2"/>
        <v>120</v>
      </c>
      <c r="I26" s="413">
        <v>85</v>
      </c>
      <c r="J26" s="414">
        <v>30</v>
      </c>
      <c r="K26" s="413">
        <f t="shared" si="3"/>
        <v>115</v>
      </c>
      <c r="L26" s="414">
        <v>96</v>
      </c>
      <c r="M26" s="413">
        <v>21</v>
      </c>
      <c r="N26" s="414">
        <f t="shared" si="4"/>
        <v>117</v>
      </c>
      <c r="O26" s="413">
        <f t="shared" si="5"/>
        <v>281</v>
      </c>
      <c r="P26" s="414">
        <f t="shared" si="6"/>
        <v>71</v>
      </c>
      <c r="Q26" s="413">
        <f t="shared" si="7"/>
        <v>352</v>
      </c>
      <c r="R26" s="413">
        <v>0</v>
      </c>
      <c r="S26" s="413">
        <v>0</v>
      </c>
      <c r="T26" s="413">
        <v>0</v>
      </c>
      <c r="U26" s="413">
        <v>0</v>
      </c>
      <c r="V26" s="413">
        <v>0</v>
      </c>
      <c r="W26" s="413">
        <v>0</v>
      </c>
      <c r="X26" s="413">
        <v>0</v>
      </c>
      <c r="Y26" s="413">
        <v>0</v>
      </c>
      <c r="Z26" s="413">
        <v>0</v>
      </c>
      <c r="AA26" s="413">
        <v>0</v>
      </c>
      <c r="AB26" s="413">
        <v>0</v>
      </c>
      <c r="AC26" s="413">
        <v>0</v>
      </c>
      <c r="AD26" s="413">
        <v>0</v>
      </c>
      <c r="AE26" s="413">
        <v>0</v>
      </c>
      <c r="AF26" s="413">
        <v>0</v>
      </c>
      <c r="AG26" s="413">
        <v>0</v>
      </c>
      <c r="AH26" s="413">
        <v>0</v>
      </c>
      <c r="AI26" s="416">
        <f t="shared" si="8"/>
        <v>281</v>
      </c>
      <c r="AJ26" s="305">
        <f t="shared" si="9"/>
        <v>71</v>
      </c>
      <c r="AK26" s="416">
        <f t="shared" si="10"/>
        <v>352</v>
      </c>
      <c r="AL26" s="414">
        <v>0</v>
      </c>
      <c r="AM26" s="413">
        <v>0</v>
      </c>
      <c r="AN26" s="414">
        <v>0</v>
      </c>
      <c r="AO26" s="413">
        <f t="shared" si="11"/>
        <v>352</v>
      </c>
    </row>
    <row r="27" spans="1:41" ht="21.95" customHeight="1" x14ac:dyDescent="0.2">
      <c r="A27" s="1167"/>
      <c r="B27" s="1188"/>
      <c r="C27" s="412" t="s">
        <v>396</v>
      </c>
      <c r="D27" s="413">
        <v>5</v>
      </c>
      <c r="E27" s="413">
        <v>15</v>
      </c>
      <c r="F27" s="414">
        <v>40</v>
      </c>
      <c r="G27" s="413">
        <v>131</v>
      </c>
      <c r="H27" s="414">
        <f t="shared" si="2"/>
        <v>171</v>
      </c>
      <c r="I27" s="413">
        <v>45</v>
      </c>
      <c r="J27" s="414">
        <v>136</v>
      </c>
      <c r="K27" s="413">
        <f t="shared" si="3"/>
        <v>181</v>
      </c>
      <c r="L27" s="414">
        <v>45</v>
      </c>
      <c r="M27" s="413">
        <v>133</v>
      </c>
      <c r="N27" s="414">
        <f t="shared" si="4"/>
        <v>178</v>
      </c>
      <c r="O27" s="413">
        <f t="shared" si="5"/>
        <v>130</v>
      </c>
      <c r="P27" s="414">
        <f t="shared" si="6"/>
        <v>400</v>
      </c>
      <c r="Q27" s="413">
        <f t="shared" si="7"/>
        <v>530</v>
      </c>
      <c r="R27" s="413">
        <v>0</v>
      </c>
      <c r="S27" s="413">
        <v>0</v>
      </c>
      <c r="T27" s="413">
        <v>0</v>
      </c>
      <c r="U27" s="413">
        <v>0</v>
      </c>
      <c r="V27" s="413">
        <v>0</v>
      </c>
      <c r="W27" s="413">
        <v>0</v>
      </c>
      <c r="X27" s="413">
        <v>0</v>
      </c>
      <c r="Y27" s="413">
        <v>0</v>
      </c>
      <c r="Z27" s="413">
        <v>0</v>
      </c>
      <c r="AA27" s="413">
        <v>0</v>
      </c>
      <c r="AB27" s="413">
        <v>0</v>
      </c>
      <c r="AC27" s="413">
        <v>0</v>
      </c>
      <c r="AD27" s="413">
        <v>0</v>
      </c>
      <c r="AE27" s="413">
        <v>0</v>
      </c>
      <c r="AF27" s="413">
        <v>0</v>
      </c>
      <c r="AG27" s="413">
        <v>0</v>
      </c>
      <c r="AH27" s="413">
        <v>0</v>
      </c>
      <c r="AI27" s="416">
        <f t="shared" si="8"/>
        <v>130</v>
      </c>
      <c r="AJ27" s="305">
        <f t="shared" si="9"/>
        <v>400</v>
      </c>
      <c r="AK27" s="416">
        <f t="shared" si="10"/>
        <v>530</v>
      </c>
      <c r="AL27" s="414">
        <v>0</v>
      </c>
      <c r="AM27" s="413">
        <v>0</v>
      </c>
      <c r="AN27" s="414">
        <v>0</v>
      </c>
      <c r="AO27" s="413">
        <f t="shared" si="11"/>
        <v>530</v>
      </c>
    </row>
    <row r="28" spans="1:41" ht="21.95" customHeight="1" x14ac:dyDescent="0.2">
      <c r="A28" s="1167"/>
      <c r="B28" s="1188"/>
      <c r="C28" s="412" t="s">
        <v>397</v>
      </c>
      <c r="D28" s="413">
        <v>4</v>
      </c>
      <c r="E28" s="413">
        <v>12</v>
      </c>
      <c r="F28" s="414">
        <v>16</v>
      </c>
      <c r="G28" s="413">
        <v>100</v>
      </c>
      <c r="H28" s="414">
        <f t="shared" si="2"/>
        <v>116</v>
      </c>
      <c r="I28" s="413">
        <v>18</v>
      </c>
      <c r="J28" s="414">
        <v>98</v>
      </c>
      <c r="K28" s="413">
        <f t="shared" si="3"/>
        <v>116</v>
      </c>
      <c r="L28" s="414">
        <v>12</v>
      </c>
      <c r="M28" s="413">
        <v>102</v>
      </c>
      <c r="N28" s="414">
        <f t="shared" si="4"/>
        <v>114</v>
      </c>
      <c r="O28" s="413">
        <f t="shared" si="5"/>
        <v>46</v>
      </c>
      <c r="P28" s="414">
        <f t="shared" si="6"/>
        <v>300</v>
      </c>
      <c r="Q28" s="413">
        <f t="shared" si="7"/>
        <v>346</v>
      </c>
      <c r="R28" s="413">
        <v>0</v>
      </c>
      <c r="S28" s="413">
        <v>0</v>
      </c>
      <c r="T28" s="413">
        <v>0</v>
      </c>
      <c r="U28" s="413">
        <v>0</v>
      </c>
      <c r="V28" s="413">
        <v>0</v>
      </c>
      <c r="W28" s="413">
        <v>0</v>
      </c>
      <c r="X28" s="413">
        <v>0</v>
      </c>
      <c r="Y28" s="413">
        <v>0</v>
      </c>
      <c r="Z28" s="413">
        <v>0</v>
      </c>
      <c r="AA28" s="413">
        <v>0</v>
      </c>
      <c r="AB28" s="413">
        <v>0</v>
      </c>
      <c r="AC28" s="413">
        <v>0</v>
      </c>
      <c r="AD28" s="413">
        <v>0</v>
      </c>
      <c r="AE28" s="413">
        <v>0</v>
      </c>
      <c r="AF28" s="413">
        <v>0</v>
      </c>
      <c r="AG28" s="413">
        <v>0</v>
      </c>
      <c r="AH28" s="413">
        <v>0</v>
      </c>
      <c r="AI28" s="416">
        <f t="shared" si="8"/>
        <v>46</v>
      </c>
      <c r="AJ28" s="305">
        <f t="shared" si="9"/>
        <v>300</v>
      </c>
      <c r="AK28" s="416">
        <f t="shared" si="10"/>
        <v>346</v>
      </c>
      <c r="AL28" s="414">
        <v>0</v>
      </c>
      <c r="AM28" s="413">
        <v>0</v>
      </c>
      <c r="AN28" s="414">
        <v>0</v>
      </c>
      <c r="AO28" s="413">
        <f t="shared" si="11"/>
        <v>346</v>
      </c>
    </row>
    <row r="29" spans="1:41" ht="21.95" customHeight="1" x14ac:dyDescent="0.2">
      <c r="A29" s="1167"/>
      <c r="B29" s="1188"/>
      <c r="C29" s="412" t="s">
        <v>398</v>
      </c>
      <c r="D29" s="413">
        <v>1</v>
      </c>
      <c r="E29" s="418">
        <v>3</v>
      </c>
      <c r="F29" s="419">
        <v>16</v>
      </c>
      <c r="G29" s="413">
        <v>20</v>
      </c>
      <c r="H29" s="419">
        <f t="shared" si="2"/>
        <v>36</v>
      </c>
      <c r="I29" s="418">
        <v>14</v>
      </c>
      <c r="J29" s="419">
        <v>9</v>
      </c>
      <c r="K29" s="418">
        <f t="shared" si="3"/>
        <v>23</v>
      </c>
      <c r="L29" s="419">
        <v>11</v>
      </c>
      <c r="M29" s="418">
        <v>17</v>
      </c>
      <c r="N29" s="419">
        <f t="shared" si="4"/>
        <v>28</v>
      </c>
      <c r="O29" s="418">
        <f t="shared" si="5"/>
        <v>41</v>
      </c>
      <c r="P29" s="419">
        <f t="shared" si="6"/>
        <v>46</v>
      </c>
      <c r="Q29" s="418">
        <f t="shared" si="7"/>
        <v>87</v>
      </c>
      <c r="R29" s="418">
        <v>0</v>
      </c>
      <c r="S29" s="418">
        <v>0</v>
      </c>
      <c r="T29" s="418">
        <v>0</v>
      </c>
      <c r="U29" s="418">
        <v>0</v>
      </c>
      <c r="V29" s="418">
        <v>0</v>
      </c>
      <c r="W29" s="418">
        <v>0</v>
      </c>
      <c r="X29" s="418">
        <v>0</v>
      </c>
      <c r="Y29" s="418">
        <v>0</v>
      </c>
      <c r="Z29" s="418">
        <v>0</v>
      </c>
      <c r="AA29" s="418">
        <v>0</v>
      </c>
      <c r="AB29" s="418">
        <v>0</v>
      </c>
      <c r="AC29" s="418">
        <v>0</v>
      </c>
      <c r="AD29" s="418">
        <v>0</v>
      </c>
      <c r="AE29" s="418">
        <v>0</v>
      </c>
      <c r="AF29" s="418">
        <v>0</v>
      </c>
      <c r="AG29" s="418">
        <v>0</v>
      </c>
      <c r="AH29" s="418">
        <v>0</v>
      </c>
      <c r="AI29" s="416">
        <f t="shared" si="8"/>
        <v>41</v>
      </c>
      <c r="AJ29" s="305">
        <f t="shared" si="9"/>
        <v>46</v>
      </c>
      <c r="AK29" s="416">
        <f t="shared" si="10"/>
        <v>87</v>
      </c>
      <c r="AL29" s="414">
        <v>0</v>
      </c>
      <c r="AM29" s="413">
        <v>0</v>
      </c>
      <c r="AN29" s="414">
        <v>0</v>
      </c>
      <c r="AO29" s="413">
        <f t="shared" si="11"/>
        <v>87</v>
      </c>
    </row>
    <row r="30" spans="1:41" s="236" customFormat="1" ht="21.95" customHeight="1" x14ac:dyDescent="0.2">
      <c r="A30" s="1167"/>
      <c r="B30" s="1189" t="s">
        <v>399</v>
      </c>
      <c r="C30" s="422" t="s">
        <v>1</v>
      </c>
      <c r="D30" s="410">
        <f>SUM(D31:D47)</f>
        <v>57</v>
      </c>
      <c r="E30" s="410">
        <f>SUM(E31:E47)</f>
        <v>187</v>
      </c>
      <c r="F30" s="410">
        <f t="shared" ref="F30:AO30" si="12">SUM(F31:F47)</f>
        <v>2025</v>
      </c>
      <c r="G30" s="410">
        <f t="shared" si="12"/>
        <v>240</v>
      </c>
      <c r="H30" s="410">
        <f t="shared" si="12"/>
        <v>2265</v>
      </c>
      <c r="I30" s="410">
        <f t="shared" si="12"/>
        <v>2013</v>
      </c>
      <c r="J30" s="410">
        <f t="shared" si="12"/>
        <v>246</v>
      </c>
      <c r="K30" s="410">
        <f t="shared" si="12"/>
        <v>2259</v>
      </c>
      <c r="L30" s="410">
        <f t="shared" si="12"/>
        <v>2036</v>
      </c>
      <c r="M30" s="410">
        <f t="shared" si="12"/>
        <v>224</v>
      </c>
      <c r="N30" s="410">
        <f t="shared" si="12"/>
        <v>2260</v>
      </c>
      <c r="O30" s="410">
        <f t="shared" si="12"/>
        <v>6074</v>
      </c>
      <c r="P30" s="410">
        <f t="shared" si="12"/>
        <v>710</v>
      </c>
      <c r="Q30" s="410">
        <f t="shared" si="12"/>
        <v>6784</v>
      </c>
      <c r="R30" s="410">
        <f t="shared" si="12"/>
        <v>14</v>
      </c>
      <c r="S30" s="410">
        <f t="shared" si="12"/>
        <v>49</v>
      </c>
      <c r="T30" s="410">
        <f t="shared" si="12"/>
        <v>122</v>
      </c>
      <c r="U30" s="683">
        <f t="shared" si="12"/>
        <v>20</v>
      </c>
      <c r="V30" s="410">
        <f t="shared" si="12"/>
        <v>142</v>
      </c>
      <c r="W30" s="410">
        <f t="shared" si="12"/>
        <v>108</v>
      </c>
      <c r="X30" s="410">
        <f t="shared" si="12"/>
        <v>8</v>
      </c>
      <c r="Y30" s="410">
        <f t="shared" si="12"/>
        <v>116</v>
      </c>
      <c r="Z30" s="410">
        <f t="shared" si="12"/>
        <v>103</v>
      </c>
      <c r="AA30" s="410">
        <f t="shared" si="12"/>
        <v>8</v>
      </c>
      <c r="AB30" s="410">
        <f t="shared" si="12"/>
        <v>111</v>
      </c>
      <c r="AC30" s="410">
        <f t="shared" si="12"/>
        <v>91</v>
      </c>
      <c r="AD30" s="410">
        <f t="shared" si="12"/>
        <v>7</v>
      </c>
      <c r="AE30" s="410">
        <f t="shared" si="12"/>
        <v>98</v>
      </c>
      <c r="AF30" s="410">
        <f t="shared" si="12"/>
        <v>424</v>
      </c>
      <c r="AG30" s="410">
        <f t="shared" si="12"/>
        <v>43</v>
      </c>
      <c r="AH30" s="410">
        <f t="shared" si="12"/>
        <v>467</v>
      </c>
      <c r="AI30" s="410">
        <f t="shared" si="12"/>
        <v>6498</v>
      </c>
      <c r="AJ30" s="410">
        <f t="shared" si="12"/>
        <v>753</v>
      </c>
      <c r="AK30" s="410">
        <f t="shared" si="12"/>
        <v>7251</v>
      </c>
      <c r="AL30" s="410">
        <f t="shared" si="12"/>
        <v>0</v>
      </c>
      <c r="AM30" s="410">
        <f t="shared" si="12"/>
        <v>0</v>
      </c>
      <c r="AN30" s="410">
        <f t="shared" si="12"/>
        <v>0</v>
      </c>
      <c r="AO30" s="410">
        <f t="shared" si="12"/>
        <v>7251</v>
      </c>
    </row>
    <row r="31" spans="1:41" ht="21.95" customHeight="1" x14ac:dyDescent="0.2">
      <c r="A31" s="1167"/>
      <c r="B31" s="1190"/>
      <c r="C31" s="424" t="s">
        <v>400</v>
      </c>
      <c r="D31" s="413">
        <v>1</v>
      </c>
      <c r="E31" s="413">
        <v>6</v>
      </c>
      <c r="F31" s="414">
        <v>75</v>
      </c>
      <c r="G31" s="413">
        <v>4</v>
      </c>
      <c r="H31" s="414">
        <f t="shared" si="2"/>
        <v>79</v>
      </c>
      <c r="I31" s="413">
        <v>66</v>
      </c>
      <c r="J31" s="414">
        <v>5</v>
      </c>
      <c r="K31" s="413">
        <f t="shared" ref="K31:K47" si="13">+I31+J31</f>
        <v>71</v>
      </c>
      <c r="L31" s="414">
        <v>74</v>
      </c>
      <c r="M31" s="413">
        <v>2</v>
      </c>
      <c r="N31" s="414">
        <f t="shared" ref="N31:N47" si="14">+L31+M31</f>
        <v>76</v>
      </c>
      <c r="O31" s="413">
        <f t="shared" ref="O31:O47" si="15">+F31+I31+L31</f>
        <v>215</v>
      </c>
      <c r="P31" s="414">
        <f t="shared" ref="P31:P47" si="16">+G31+J31+M31</f>
        <v>11</v>
      </c>
      <c r="Q31" s="413">
        <f t="shared" ref="Q31:Q47" si="17">+O31+P31</f>
        <v>226</v>
      </c>
      <c r="R31" s="414">
        <v>4</v>
      </c>
      <c r="S31" s="413">
        <v>13</v>
      </c>
      <c r="T31" s="414">
        <v>34</v>
      </c>
      <c r="U31" s="413">
        <v>4</v>
      </c>
      <c r="V31" s="416">
        <f>+T31+U31</f>
        <v>38</v>
      </c>
      <c r="W31" s="417">
        <v>31</v>
      </c>
      <c r="X31" s="414">
        <v>4</v>
      </c>
      <c r="Y31" s="416">
        <f t="shared" ref="Y31:Y47" si="18">+W31+X31</f>
        <v>35</v>
      </c>
      <c r="Z31" s="414">
        <v>42</v>
      </c>
      <c r="AA31" s="413">
        <v>2</v>
      </c>
      <c r="AB31" s="305">
        <f t="shared" ref="AB31:AB47" si="19">+Z31+AA31</f>
        <v>44</v>
      </c>
      <c r="AC31" s="413">
        <v>34</v>
      </c>
      <c r="AD31" s="414">
        <v>3</v>
      </c>
      <c r="AE31" s="416">
        <f t="shared" ref="AE31:AE47" si="20">+AC31+AD31</f>
        <v>37</v>
      </c>
      <c r="AF31" s="305">
        <f>+W31+T31+Z31+AC31</f>
        <v>141</v>
      </c>
      <c r="AG31" s="416">
        <f>+X31+U31+AA31+AD31</f>
        <v>13</v>
      </c>
      <c r="AH31" s="305">
        <f>+AF31+AG31</f>
        <v>154</v>
      </c>
      <c r="AI31" s="416">
        <f>O31+AF31</f>
        <v>356</v>
      </c>
      <c r="AJ31" s="305">
        <f>P31+AG31</f>
        <v>24</v>
      </c>
      <c r="AK31" s="416">
        <f>Q31+AH31</f>
        <v>380</v>
      </c>
      <c r="AL31" s="414">
        <v>0</v>
      </c>
      <c r="AM31" s="413">
        <v>0</v>
      </c>
      <c r="AN31" s="414">
        <v>0</v>
      </c>
      <c r="AO31" s="413">
        <f t="shared" si="11"/>
        <v>380</v>
      </c>
    </row>
    <row r="32" spans="1:41" ht="21.95" customHeight="1" x14ac:dyDescent="0.2">
      <c r="A32" s="1167"/>
      <c r="B32" s="1190"/>
      <c r="C32" s="424" t="s">
        <v>401</v>
      </c>
      <c r="D32" s="413">
        <v>1</v>
      </c>
      <c r="E32" s="413">
        <v>1</v>
      </c>
      <c r="F32" s="414">
        <v>0</v>
      </c>
      <c r="G32" s="413">
        <v>0</v>
      </c>
      <c r="H32" s="414">
        <f t="shared" si="2"/>
        <v>0</v>
      </c>
      <c r="I32" s="413">
        <v>0</v>
      </c>
      <c r="J32" s="414">
        <v>0</v>
      </c>
      <c r="K32" s="413">
        <f t="shared" si="13"/>
        <v>0</v>
      </c>
      <c r="L32" s="414">
        <v>37</v>
      </c>
      <c r="M32" s="413">
        <v>3</v>
      </c>
      <c r="N32" s="414">
        <f t="shared" si="14"/>
        <v>40</v>
      </c>
      <c r="O32" s="413">
        <f t="shared" si="15"/>
        <v>37</v>
      </c>
      <c r="P32" s="414">
        <f t="shared" si="16"/>
        <v>3</v>
      </c>
      <c r="Q32" s="413">
        <f t="shared" si="17"/>
        <v>40</v>
      </c>
      <c r="R32" s="413">
        <v>0</v>
      </c>
      <c r="S32" s="413">
        <v>0</v>
      </c>
      <c r="T32" s="413">
        <v>0</v>
      </c>
      <c r="U32" s="413">
        <v>0</v>
      </c>
      <c r="V32" s="416">
        <f t="shared" ref="V32:V65" si="21">+T32+U32</f>
        <v>0</v>
      </c>
      <c r="W32" s="417">
        <v>0</v>
      </c>
      <c r="X32" s="413">
        <v>0</v>
      </c>
      <c r="Y32" s="416">
        <f t="shared" si="18"/>
        <v>0</v>
      </c>
      <c r="Z32" s="413">
        <v>0</v>
      </c>
      <c r="AA32" s="413">
        <v>0</v>
      </c>
      <c r="AB32" s="416">
        <f t="shared" si="19"/>
        <v>0</v>
      </c>
      <c r="AC32" s="413">
        <v>0</v>
      </c>
      <c r="AD32" s="413">
        <v>0</v>
      </c>
      <c r="AE32" s="416">
        <f t="shared" si="20"/>
        <v>0</v>
      </c>
      <c r="AF32" s="305">
        <f t="shared" ref="AF32:AF47" si="22">+W32+T32+Z32+AC32</f>
        <v>0</v>
      </c>
      <c r="AG32" s="416">
        <f t="shared" ref="AG32:AG47" si="23">+X32+U32+AA32+AD32</f>
        <v>0</v>
      </c>
      <c r="AH32" s="305">
        <f t="shared" ref="AH32:AH47" si="24">+AF32+AG32</f>
        <v>0</v>
      </c>
      <c r="AI32" s="416">
        <f t="shared" ref="AI32:AI47" si="25">O32+AF32</f>
        <v>37</v>
      </c>
      <c r="AJ32" s="305">
        <f t="shared" ref="AJ32:AJ47" si="26">P32+AG32</f>
        <v>3</v>
      </c>
      <c r="AK32" s="416">
        <f t="shared" ref="AK32:AK47" si="27">Q32+AH32</f>
        <v>40</v>
      </c>
      <c r="AL32" s="414">
        <v>0</v>
      </c>
      <c r="AM32" s="413">
        <v>0</v>
      </c>
      <c r="AN32" s="414">
        <v>0</v>
      </c>
      <c r="AO32" s="413">
        <f t="shared" si="11"/>
        <v>40</v>
      </c>
    </row>
    <row r="33" spans="1:41" ht="21.95" customHeight="1" x14ac:dyDescent="0.2">
      <c r="A33" s="1167"/>
      <c r="B33" s="1190"/>
      <c r="C33" s="424" t="s">
        <v>402</v>
      </c>
      <c r="D33" s="413">
        <v>11</v>
      </c>
      <c r="E33" s="413">
        <v>37</v>
      </c>
      <c r="F33" s="414">
        <v>419</v>
      </c>
      <c r="G33" s="413">
        <v>17</v>
      </c>
      <c r="H33" s="414">
        <f t="shared" si="2"/>
        <v>436</v>
      </c>
      <c r="I33" s="413">
        <v>407</v>
      </c>
      <c r="J33" s="414">
        <v>23</v>
      </c>
      <c r="K33" s="413">
        <f t="shared" si="13"/>
        <v>430</v>
      </c>
      <c r="L33" s="414">
        <v>443</v>
      </c>
      <c r="M33" s="413">
        <v>8</v>
      </c>
      <c r="N33" s="414">
        <f t="shared" si="14"/>
        <v>451</v>
      </c>
      <c r="O33" s="413">
        <f t="shared" si="15"/>
        <v>1269</v>
      </c>
      <c r="P33" s="414">
        <f t="shared" si="16"/>
        <v>48</v>
      </c>
      <c r="Q33" s="413">
        <f t="shared" si="17"/>
        <v>1317</v>
      </c>
      <c r="R33" s="414">
        <v>4</v>
      </c>
      <c r="S33" s="413">
        <v>13</v>
      </c>
      <c r="T33" s="416">
        <v>25</v>
      </c>
      <c r="U33" s="413">
        <v>2</v>
      </c>
      <c r="V33" s="416">
        <f t="shared" si="21"/>
        <v>27</v>
      </c>
      <c r="W33" s="417">
        <v>23</v>
      </c>
      <c r="X33" s="414">
        <v>1</v>
      </c>
      <c r="Y33" s="416">
        <f t="shared" si="18"/>
        <v>24</v>
      </c>
      <c r="Z33" s="414">
        <v>20</v>
      </c>
      <c r="AA33" s="413">
        <v>1</v>
      </c>
      <c r="AB33" s="305">
        <f t="shared" si="19"/>
        <v>21</v>
      </c>
      <c r="AC33" s="413">
        <v>22</v>
      </c>
      <c r="AD33" s="414">
        <v>0</v>
      </c>
      <c r="AE33" s="416">
        <f t="shared" si="20"/>
        <v>22</v>
      </c>
      <c r="AF33" s="305">
        <f t="shared" si="22"/>
        <v>90</v>
      </c>
      <c r="AG33" s="416">
        <f t="shared" si="23"/>
        <v>4</v>
      </c>
      <c r="AH33" s="305">
        <f t="shared" si="24"/>
        <v>94</v>
      </c>
      <c r="AI33" s="416">
        <f t="shared" si="25"/>
        <v>1359</v>
      </c>
      <c r="AJ33" s="305">
        <f t="shared" si="26"/>
        <v>52</v>
      </c>
      <c r="AK33" s="416">
        <f t="shared" si="27"/>
        <v>1411</v>
      </c>
      <c r="AL33" s="414">
        <v>0</v>
      </c>
      <c r="AM33" s="413">
        <v>0</v>
      </c>
      <c r="AN33" s="414">
        <v>0</v>
      </c>
      <c r="AO33" s="413">
        <f t="shared" si="11"/>
        <v>1411</v>
      </c>
    </row>
    <row r="34" spans="1:41" ht="21.95" customHeight="1" x14ac:dyDescent="0.2">
      <c r="A34" s="1167"/>
      <c r="B34" s="1190"/>
      <c r="C34" s="424" t="s">
        <v>403</v>
      </c>
      <c r="D34" s="413">
        <v>1</v>
      </c>
      <c r="E34" s="413">
        <v>3</v>
      </c>
      <c r="F34" s="414">
        <v>27</v>
      </c>
      <c r="G34" s="413">
        <v>0</v>
      </c>
      <c r="H34" s="414">
        <f t="shared" si="2"/>
        <v>27</v>
      </c>
      <c r="I34" s="413">
        <v>33</v>
      </c>
      <c r="J34" s="414">
        <v>1</v>
      </c>
      <c r="K34" s="413">
        <f t="shared" si="13"/>
        <v>34</v>
      </c>
      <c r="L34" s="414">
        <v>18</v>
      </c>
      <c r="M34" s="413">
        <v>0</v>
      </c>
      <c r="N34" s="414">
        <f t="shared" si="14"/>
        <v>18</v>
      </c>
      <c r="O34" s="413">
        <f t="shared" si="15"/>
        <v>78</v>
      </c>
      <c r="P34" s="414">
        <f t="shared" si="16"/>
        <v>1</v>
      </c>
      <c r="Q34" s="413">
        <f t="shared" si="17"/>
        <v>79</v>
      </c>
      <c r="R34" s="413">
        <v>0</v>
      </c>
      <c r="S34" s="413">
        <v>0</v>
      </c>
      <c r="T34" s="413">
        <v>0</v>
      </c>
      <c r="U34" s="413">
        <v>0</v>
      </c>
      <c r="V34" s="416">
        <f t="shared" si="21"/>
        <v>0</v>
      </c>
      <c r="W34" s="417">
        <v>0</v>
      </c>
      <c r="X34" s="413">
        <v>0</v>
      </c>
      <c r="Y34" s="416">
        <f t="shared" si="18"/>
        <v>0</v>
      </c>
      <c r="Z34" s="413">
        <v>0</v>
      </c>
      <c r="AA34" s="413">
        <v>0</v>
      </c>
      <c r="AB34" s="416">
        <f t="shared" si="19"/>
        <v>0</v>
      </c>
      <c r="AC34" s="413">
        <v>0</v>
      </c>
      <c r="AD34" s="413">
        <v>0</v>
      </c>
      <c r="AE34" s="416">
        <f t="shared" si="20"/>
        <v>0</v>
      </c>
      <c r="AF34" s="305">
        <f t="shared" si="22"/>
        <v>0</v>
      </c>
      <c r="AG34" s="416">
        <f t="shared" si="23"/>
        <v>0</v>
      </c>
      <c r="AH34" s="305">
        <f t="shared" si="24"/>
        <v>0</v>
      </c>
      <c r="AI34" s="416">
        <f t="shared" si="25"/>
        <v>78</v>
      </c>
      <c r="AJ34" s="305">
        <f t="shared" si="26"/>
        <v>1</v>
      </c>
      <c r="AK34" s="416">
        <f t="shared" si="27"/>
        <v>79</v>
      </c>
      <c r="AL34" s="414">
        <v>0</v>
      </c>
      <c r="AM34" s="413">
        <v>0</v>
      </c>
      <c r="AN34" s="414">
        <v>0</v>
      </c>
      <c r="AO34" s="413">
        <f t="shared" si="11"/>
        <v>79</v>
      </c>
    </row>
    <row r="35" spans="1:41" ht="21.95" customHeight="1" x14ac:dyDescent="0.2">
      <c r="A35" s="1167"/>
      <c r="B35" s="1190"/>
      <c r="C35" s="424" t="s">
        <v>404</v>
      </c>
      <c r="D35" s="413">
        <v>5</v>
      </c>
      <c r="E35" s="413">
        <v>17</v>
      </c>
      <c r="F35" s="414">
        <v>173</v>
      </c>
      <c r="G35" s="413">
        <v>25</v>
      </c>
      <c r="H35" s="414">
        <f t="shared" si="2"/>
        <v>198</v>
      </c>
      <c r="I35" s="413">
        <v>194</v>
      </c>
      <c r="J35" s="414">
        <v>31</v>
      </c>
      <c r="K35" s="413">
        <f t="shared" si="13"/>
        <v>225</v>
      </c>
      <c r="L35" s="414">
        <v>185</v>
      </c>
      <c r="M35" s="413">
        <v>21</v>
      </c>
      <c r="N35" s="414">
        <f t="shared" si="14"/>
        <v>206</v>
      </c>
      <c r="O35" s="413">
        <f t="shared" si="15"/>
        <v>552</v>
      </c>
      <c r="P35" s="414">
        <f t="shared" si="16"/>
        <v>77</v>
      </c>
      <c r="Q35" s="413">
        <f t="shared" si="17"/>
        <v>629</v>
      </c>
      <c r="R35" s="413">
        <v>0</v>
      </c>
      <c r="S35" s="413">
        <v>0</v>
      </c>
      <c r="T35" s="413">
        <v>0</v>
      </c>
      <c r="U35" s="413">
        <v>0</v>
      </c>
      <c r="V35" s="416">
        <f t="shared" si="21"/>
        <v>0</v>
      </c>
      <c r="W35" s="417">
        <v>0</v>
      </c>
      <c r="X35" s="413">
        <v>0</v>
      </c>
      <c r="Y35" s="416">
        <f t="shared" si="18"/>
        <v>0</v>
      </c>
      <c r="Z35" s="413">
        <v>0</v>
      </c>
      <c r="AA35" s="413">
        <v>0</v>
      </c>
      <c r="AB35" s="416">
        <f t="shared" si="19"/>
        <v>0</v>
      </c>
      <c r="AC35" s="413">
        <v>0</v>
      </c>
      <c r="AD35" s="413">
        <v>0</v>
      </c>
      <c r="AE35" s="416">
        <f t="shared" si="20"/>
        <v>0</v>
      </c>
      <c r="AF35" s="305">
        <f t="shared" si="22"/>
        <v>0</v>
      </c>
      <c r="AG35" s="416">
        <f t="shared" si="23"/>
        <v>0</v>
      </c>
      <c r="AH35" s="305">
        <f t="shared" si="24"/>
        <v>0</v>
      </c>
      <c r="AI35" s="416">
        <f t="shared" si="25"/>
        <v>552</v>
      </c>
      <c r="AJ35" s="305">
        <f t="shared" si="26"/>
        <v>77</v>
      </c>
      <c r="AK35" s="416">
        <f t="shared" si="27"/>
        <v>629</v>
      </c>
      <c r="AL35" s="414">
        <v>0</v>
      </c>
      <c r="AM35" s="413">
        <v>0</v>
      </c>
      <c r="AN35" s="414">
        <v>0</v>
      </c>
      <c r="AO35" s="413">
        <f t="shared" si="11"/>
        <v>629</v>
      </c>
    </row>
    <row r="36" spans="1:41" ht="21.95" customHeight="1" x14ac:dyDescent="0.2">
      <c r="A36" s="1167"/>
      <c r="B36" s="1190"/>
      <c r="C36" s="424" t="s">
        <v>405</v>
      </c>
      <c r="D36" s="413">
        <v>7</v>
      </c>
      <c r="E36" s="413">
        <v>24</v>
      </c>
      <c r="F36" s="414">
        <v>242</v>
      </c>
      <c r="G36" s="413">
        <v>75</v>
      </c>
      <c r="H36" s="414">
        <f t="shared" si="2"/>
        <v>317</v>
      </c>
      <c r="I36" s="413">
        <v>238</v>
      </c>
      <c r="J36" s="414">
        <v>70</v>
      </c>
      <c r="K36" s="413">
        <f t="shared" si="13"/>
        <v>308</v>
      </c>
      <c r="L36" s="414">
        <v>236</v>
      </c>
      <c r="M36" s="413">
        <v>68</v>
      </c>
      <c r="N36" s="414">
        <f t="shared" si="14"/>
        <v>304</v>
      </c>
      <c r="O36" s="413">
        <f t="shared" si="15"/>
        <v>716</v>
      </c>
      <c r="P36" s="414">
        <f t="shared" si="16"/>
        <v>213</v>
      </c>
      <c r="Q36" s="413">
        <f t="shared" si="17"/>
        <v>929</v>
      </c>
      <c r="R36" s="414">
        <v>2</v>
      </c>
      <c r="S36" s="413">
        <v>8</v>
      </c>
      <c r="T36" s="414">
        <v>23</v>
      </c>
      <c r="U36" s="413">
        <v>1</v>
      </c>
      <c r="V36" s="416">
        <f t="shared" si="21"/>
        <v>24</v>
      </c>
      <c r="W36" s="417">
        <v>17</v>
      </c>
      <c r="X36" s="414">
        <v>1</v>
      </c>
      <c r="Y36" s="416">
        <f t="shared" si="18"/>
        <v>18</v>
      </c>
      <c r="Z36" s="414">
        <v>8</v>
      </c>
      <c r="AA36" s="413">
        <v>1</v>
      </c>
      <c r="AB36" s="305">
        <f t="shared" si="19"/>
        <v>9</v>
      </c>
      <c r="AC36" s="413">
        <v>8</v>
      </c>
      <c r="AD36" s="414">
        <v>2</v>
      </c>
      <c r="AE36" s="416">
        <f t="shared" si="20"/>
        <v>10</v>
      </c>
      <c r="AF36" s="305">
        <v>56</v>
      </c>
      <c r="AG36" s="416">
        <v>5</v>
      </c>
      <c r="AH36" s="305">
        <f t="shared" si="24"/>
        <v>61</v>
      </c>
      <c r="AI36" s="416">
        <f t="shared" si="25"/>
        <v>772</v>
      </c>
      <c r="AJ36" s="305">
        <f t="shared" si="26"/>
        <v>218</v>
      </c>
      <c r="AK36" s="416">
        <f t="shared" si="27"/>
        <v>990</v>
      </c>
      <c r="AL36" s="414">
        <v>0</v>
      </c>
      <c r="AM36" s="413">
        <v>0</v>
      </c>
      <c r="AN36" s="414">
        <v>0</v>
      </c>
      <c r="AO36" s="413">
        <f t="shared" si="11"/>
        <v>990</v>
      </c>
    </row>
    <row r="37" spans="1:41" ht="21.95" customHeight="1" x14ac:dyDescent="0.2">
      <c r="A37" s="1167"/>
      <c r="B37" s="1190"/>
      <c r="C37" s="424" t="s">
        <v>406</v>
      </c>
      <c r="D37" s="413">
        <v>2</v>
      </c>
      <c r="E37" s="413">
        <v>5</v>
      </c>
      <c r="F37" s="414">
        <v>45</v>
      </c>
      <c r="G37" s="413">
        <v>12</v>
      </c>
      <c r="H37" s="414">
        <f t="shared" si="2"/>
        <v>57</v>
      </c>
      <c r="I37" s="413">
        <v>48</v>
      </c>
      <c r="J37" s="414">
        <v>9</v>
      </c>
      <c r="K37" s="413">
        <f t="shared" si="13"/>
        <v>57</v>
      </c>
      <c r="L37" s="414">
        <v>22</v>
      </c>
      <c r="M37" s="413">
        <v>1</v>
      </c>
      <c r="N37" s="414">
        <f t="shared" si="14"/>
        <v>23</v>
      </c>
      <c r="O37" s="413">
        <f t="shared" si="15"/>
        <v>115</v>
      </c>
      <c r="P37" s="414">
        <f t="shared" si="16"/>
        <v>22</v>
      </c>
      <c r="Q37" s="413">
        <f t="shared" si="17"/>
        <v>137</v>
      </c>
      <c r="R37" s="413">
        <v>0</v>
      </c>
      <c r="S37" s="413">
        <v>0</v>
      </c>
      <c r="T37" s="413">
        <v>0</v>
      </c>
      <c r="U37" s="413">
        <v>0</v>
      </c>
      <c r="V37" s="416">
        <f t="shared" si="21"/>
        <v>0</v>
      </c>
      <c r="W37" s="417">
        <v>0</v>
      </c>
      <c r="X37" s="413">
        <v>0</v>
      </c>
      <c r="Y37" s="416">
        <f t="shared" si="18"/>
        <v>0</v>
      </c>
      <c r="Z37" s="413">
        <v>0</v>
      </c>
      <c r="AA37" s="413">
        <v>0</v>
      </c>
      <c r="AB37" s="416">
        <f t="shared" si="19"/>
        <v>0</v>
      </c>
      <c r="AC37" s="413">
        <v>0</v>
      </c>
      <c r="AD37" s="413">
        <v>0</v>
      </c>
      <c r="AE37" s="416">
        <f t="shared" si="20"/>
        <v>0</v>
      </c>
      <c r="AF37" s="305">
        <f t="shared" si="22"/>
        <v>0</v>
      </c>
      <c r="AG37" s="416">
        <f t="shared" si="23"/>
        <v>0</v>
      </c>
      <c r="AH37" s="305">
        <f t="shared" si="24"/>
        <v>0</v>
      </c>
      <c r="AI37" s="416">
        <f t="shared" si="25"/>
        <v>115</v>
      </c>
      <c r="AJ37" s="305">
        <f t="shared" si="26"/>
        <v>22</v>
      </c>
      <c r="AK37" s="416">
        <f t="shared" si="27"/>
        <v>137</v>
      </c>
      <c r="AL37" s="414">
        <v>0</v>
      </c>
      <c r="AM37" s="413">
        <v>0</v>
      </c>
      <c r="AN37" s="414">
        <v>0</v>
      </c>
      <c r="AO37" s="413">
        <f t="shared" si="11"/>
        <v>137</v>
      </c>
    </row>
    <row r="38" spans="1:41" ht="21.95" customHeight="1" x14ac:dyDescent="0.2">
      <c r="A38" s="1167"/>
      <c r="B38" s="1190"/>
      <c r="C38" s="424" t="s">
        <v>407</v>
      </c>
      <c r="D38" s="413">
        <v>4</v>
      </c>
      <c r="E38" s="413">
        <v>15</v>
      </c>
      <c r="F38" s="414">
        <v>183</v>
      </c>
      <c r="G38" s="413">
        <v>6</v>
      </c>
      <c r="H38" s="414">
        <f t="shared" si="2"/>
        <v>189</v>
      </c>
      <c r="I38" s="413">
        <v>181</v>
      </c>
      <c r="J38" s="414">
        <v>16</v>
      </c>
      <c r="K38" s="413">
        <f t="shared" si="13"/>
        <v>197</v>
      </c>
      <c r="L38" s="414">
        <v>178</v>
      </c>
      <c r="M38" s="413">
        <v>15</v>
      </c>
      <c r="N38" s="414">
        <f t="shared" si="14"/>
        <v>193</v>
      </c>
      <c r="O38" s="413">
        <f t="shared" si="15"/>
        <v>542</v>
      </c>
      <c r="P38" s="414">
        <f t="shared" si="16"/>
        <v>37</v>
      </c>
      <c r="Q38" s="413">
        <f t="shared" si="17"/>
        <v>579</v>
      </c>
      <c r="R38" s="413">
        <v>0</v>
      </c>
      <c r="S38" s="413">
        <v>0</v>
      </c>
      <c r="T38" s="413">
        <v>0</v>
      </c>
      <c r="U38" s="413">
        <v>0</v>
      </c>
      <c r="V38" s="416">
        <f t="shared" si="21"/>
        <v>0</v>
      </c>
      <c r="W38" s="417">
        <v>0</v>
      </c>
      <c r="X38" s="413">
        <v>0</v>
      </c>
      <c r="Y38" s="416">
        <f t="shared" si="18"/>
        <v>0</v>
      </c>
      <c r="Z38" s="413">
        <v>0</v>
      </c>
      <c r="AA38" s="413">
        <v>0</v>
      </c>
      <c r="AB38" s="416">
        <f t="shared" si="19"/>
        <v>0</v>
      </c>
      <c r="AC38" s="413">
        <v>0</v>
      </c>
      <c r="AD38" s="413">
        <v>0</v>
      </c>
      <c r="AE38" s="416">
        <f t="shared" si="20"/>
        <v>0</v>
      </c>
      <c r="AF38" s="305">
        <f t="shared" si="22"/>
        <v>0</v>
      </c>
      <c r="AG38" s="416">
        <f t="shared" si="23"/>
        <v>0</v>
      </c>
      <c r="AH38" s="305">
        <f t="shared" si="24"/>
        <v>0</v>
      </c>
      <c r="AI38" s="416">
        <f t="shared" si="25"/>
        <v>542</v>
      </c>
      <c r="AJ38" s="305">
        <f t="shared" si="26"/>
        <v>37</v>
      </c>
      <c r="AK38" s="416">
        <f t="shared" si="27"/>
        <v>579</v>
      </c>
      <c r="AL38" s="414">
        <v>0</v>
      </c>
      <c r="AM38" s="413">
        <v>0</v>
      </c>
      <c r="AN38" s="414">
        <v>0</v>
      </c>
      <c r="AO38" s="413">
        <f t="shared" si="11"/>
        <v>579</v>
      </c>
    </row>
    <row r="39" spans="1:41" ht="21.95" customHeight="1" x14ac:dyDescent="0.2">
      <c r="A39" s="1167"/>
      <c r="B39" s="1190"/>
      <c r="C39" s="424" t="s">
        <v>408</v>
      </c>
      <c r="D39" s="413">
        <v>2</v>
      </c>
      <c r="E39" s="413">
        <v>4</v>
      </c>
      <c r="F39" s="414">
        <v>26</v>
      </c>
      <c r="G39" s="413">
        <v>10</v>
      </c>
      <c r="H39" s="414">
        <f t="shared" si="2"/>
        <v>36</v>
      </c>
      <c r="I39" s="413">
        <v>30</v>
      </c>
      <c r="J39" s="414">
        <v>3</v>
      </c>
      <c r="K39" s="413">
        <f t="shared" si="13"/>
        <v>33</v>
      </c>
      <c r="L39" s="414">
        <v>66</v>
      </c>
      <c r="M39" s="413">
        <v>8</v>
      </c>
      <c r="N39" s="414">
        <f t="shared" si="14"/>
        <v>74</v>
      </c>
      <c r="O39" s="413">
        <f t="shared" si="15"/>
        <v>122</v>
      </c>
      <c r="P39" s="414">
        <f t="shared" si="16"/>
        <v>21</v>
      </c>
      <c r="Q39" s="413">
        <f t="shared" si="17"/>
        <v>143</v>
      </c>
      <c r="R39" s="413">
        <v>0</v>
      </c>
      <c r="S39" s="413">
        <v>0</v>
      </c>
      <c r="T39" s="413">
        <v>0</v>
      </c>
      <c r="U39" s="413">
        <v>0</v>
      </c>
      <c r="V39" s="416">
        <f t="shared" si="21"/>
        <v>0</v>
      </c>
      <c r="W39" s="417">
        <v>0</v>
      </c>
      <c r="X39" s="413">
        <v>0</v>
      </c>
      <c r="Y39" s="416">
        <f t="shared" si="18"/>
        <v>0</v>
      </c>
      <c r="Z39" s="413">
        <v>0</v>
      </c>
      <c r="AA39" s="413">
        <v>0</v>
      </c>
      <c r="AB39" s="416">
        <f t="shared" si="19"/>
        <v>0</v>
      </c>
      <c r="AC39" s="413">
        <v>0</v>
      </c>
      <c r="AD39" s="413">
        <v>0</v>
      </c>
      <c r="AE39" s="416">
        <f t="shared" si="20"/>
        <v>0</v>
      </c>
      <c r="AF39" s="305">
        <f t="shared" si="22"/>
        <v>0</v>
      </c>
      <c r="AG39" s="416">
        <f t="shared" si="23"/>
        <v>0</v>
      </c>
      <c r="AH39" s="305">
        <f t="shared" si="24"/>
        <v>0</v>
      </c>
      <c r="AI39" s="416">
        <f t="shared" si="25"/>
        <v>122</v>
      </c>
      <c r="AJ39" s="305">
        <f t="shared" si="26"/>
        <v>21</v>
      </c>
      <c r="AK39" s="416">
        <f t="shared" si="27"/>
        <v>143</v>
      </c>
      <c r="AL39" s="414">
        <v>0</v>
      </c>
      <c r="AM39" s="413">
        <v>0</v>
      </c>
      <c r="AN39" s="414">
        <v>0</v>
      </c>
      <c r="AO39" s="413">
        <f t="shared" si="11"/>
        <v>143</v>
      </c>
    </row>
    <row r="40" spans="1:41" ht="21.95" customHeight="1" x14ac:dyDescent="0.2">
      <c r="A40" s="1167"/>
      <c r="B40" s="1190"/>
      <c r="C40" s="424" t="s">
        <v>409</v>
      </c>
      <c r="D40" s="413">
        <v>3</v>
      </c>
      <c r="E40" s="413">
        <v>9</v>
      </c>
      <c r="F40" s="414">
        <v>90</v>
      </c>
      <c r="G40" s="413">
        <v>13</v>
      </c>
      <c r="H40" s="414">
        <f t="shared" si="2"/>
        <v>103</v>
      </c>
      <c r="I40" s="413">
        <v>84</v>
      </c>
      <c r="J40" s="414">
        <v>6</v>
      </c>
      <c r="K40" s="413">
        <f t="shared" si="13"/>
        <v>90</v>
      </c>
      <c r="L40" s="414">
        <v>87</v>
      </c>
      <c r="M40" s="413">
        <v>12</v>
      </c>
      <c r="N40" s="414">
        <f t="shared" si="14"/>
        <v>99</v>
      </c>
      <c r="O40" s="413">
        <f t="shared" si="15"/>
        <v>261</v>
      </c>
      <c r="P40" s="414">
        <f t="shared" si="16"/>
        <v>31</v>
      </c>
      <c r="Q40" s="413">
        <f t="shared" si="17"/>
        <v>292</v>
      </c>
      <c r="R40" s="413">
        <v>0</v>
      </c>
      <c r="S40" s="413">
        <v>0</v>
      </c>
      <c r="T40" s="413">
        <v>0</v>
      </c>
      <c r="U40" s="413">
        <v>0</v>
      </c>
      <c r="V40" s="416">
        <f t="shared" si="21"/>
        <v>0</v>
      </c>
      <c r="W40" s="417">
        <v>0</v>
      </c>
      <c r="X40" s="413">
        <v>0</v>
      </c>
      <c r="Y40" s="416">
        <f t="shared" si="18"/>
        <v>0</v>
      </c>
      <c r="Z40" s="413">
        <v>0</v>
      </c>
      <c r="AA40" s="413">
        <v>0</v>
      </c>
      <c r="AB40" s="416">
        <f t="shared" si="19"/>
        <v>0</v>
      </c>
      <c r="AC40" s="413">
        <v>0</v>
      </c>
      <c r="AD40" s="413">
        <v>0</v>
      </c>
      <c r="AE40" s="416">
        <f t="shared" si="20"/>
        <v>0</v>
      </c>
      <c r="AF40" s="305">
        <f t="shared" si="22"/>
        <v>0</v>
      </c>
      <c r="AG40" s="416">
        <f t="shared" si="23"/>
        <v>0</v>
      </c>
      <c r="AH40" s="305">
        <f t="shared" si="24"/>
        <v>0</v>
      </c>
      <c r="AI40" s="416">
        <f t="shared" si="25"/>
        <v>261</v>
      </c>
      <c r="AJ40" s="305">
        <f t="shared" si="26"/>
        <v>31</v>
      </c>
      <c r="AK40" s="416">
        <f t="shared" si="27"/>
        <v>292</v>
      </c>
      <c r="AL40" s="414">
        <v>0</v>
      </c>
      <c r="AM40" s="413">
        <v>0</v>
      </c>
      <c r="AN40" s="414">
        <v>0</v>
      </c>
      <c r="AO40" s="413">
        <f t="shared" si="11"/>
        <v>292</v>
      </c>
    </row>
    <row r="41" spans="1:41" ht="21.75" customHeight="1" x14ac:dyDescent="0.2">
      <c r="A41" s="1167"/>
      <c r="B41" s="1190"/>
      <c r="C41" s="424" t="s">
        <v>410</v>
      </c>
      <c r="D41" s="413">
        <v>0</v>
      </c>
      <c r="E41" s="413">
        <v>0</v>
      </c>
      <c r="F41" s="414">
        <v>0</v>
      </c>
      <c r="G41" s="413">
        <v>0</v>
      </c>
      <c r="H41" s="414">
        <f t="shared" si="2"/>
        <v>0</v>
      </c>
      <c r="I41" s="413">
        <v>0</v>
      </c>
      <c r="J41" s="414">
        <v>0</v>
      </c>
      <c r="K41" s="413">
        <f t="shared" si="13"/>
        <v>0</v>
      </c>
      <c r="L41" s="414">
        <v>0</v>
      </c>
      <c r="M41" s="413">
        <v>0</v>
      </c>
      <c r="N41" s="414">
        <f t="shared" si="14"/>
        <v>0</v>
      </c>
      <c r="O41" s="413">
        <f t="shared" si="15"/>
        <v>0</v>
      </c>
      <c r="P41" s="414">
        <f t="shared" si="16"/>
        <v>0</v>
      </c>
      <c r="Q41" s="413">
        <f t="shared" si="17"/>
        <v>0</v>
      </c>
      <c r="R41" s="414">
        <v>1</v>
      </c>
      <c r="S41" s="413">
        <v>4</v>
      </c>
      <c r="T41" s="414">
        <v>15</v>
      </c>
      <c r="U41" s="413">
        <v>5</v>
      </c>
      <c r="V41" s="416">
        <f t="shared" si="21"/>
        <v>20</v>
      </c>
      <c r="W41" s="417">
        <v>9</v>
      </c>
      <c r="X41" s="414">
        <v>0</v>
      </c>
      <c r="Y41" s="416">
        <f t="shared" si="18"/>
        <v>9</v>
      </c>
      <c r="Z41" s="414">
        <v>4</v>
      </c>
      <c r="AA41" s="413">
        <v>0</v>
      </c>
      <c r="AB41" s="305">
        <f t="shared" si="19"/>
        <v>4</v>
      </c>
      <c r="AC41" s="413">
        <v>8</v>
      </c>
      <c r="AD41" s="414">
        <v>1</v>
      </c>
      <c r="AE41" s="416">
        <f t="shared" si="20"/>
        <v>9</v>
      </c>
      <c r="AF41" s="305">
        <f t="shared" si="22"/>
        <v>36</v>
      </c>
      <c r="AG41" s="416">
        <f t="shared" si="23"/>
        <v>6</v>
      </c>
      <c r="AH41" s="305">
        <f t="shared" si="24"/>
        <v>42</v>
      </c>
      <c r="AI41" s="416">
        <f t="shared" si="25"/>
        <v>36</v>
      </c>
      <c r="AJ41" s="305">
        <f t="shared" si="26"/>
        <v>6</v>
      </c>
      <c r="AK41" s="416">
        <f t="shared" si="27"/>
        <v>42</v>
      </c>
      <c r="AL41" s="414">
        <v>0</v>
      </c>
      <c r="AM41" s="413">
        <v>0</v>
      </c>
      <c r="AN41" s="414">
        <v>0</v>
      </c>
      <c r="AO41" s="413">
        <f t="shared" si="11"/>
        <v>42</v>
      </c>
    </row>
    <row r="42" spans="1:41" ht="21.95" customHeight="1" x14ac:dyDescent="0.2">
      <c r="A42" s="1167"/>
      <c r="B42" s="1190"/>
      <c r="C42" s="424" t="s">
        <v>411</v>
      </c>
      <c r="D42" s="413">
        <v>3</v>
      </c>
      <c r="E42" s="413">
        <v>9</v>
      </c>
      <c r="F42" s="414">
        <v>96</v>
      </c>
      <c r="G42" s="413">
        <v>24</v>
      </c>
      <c r="H42" s="414">
        <f t="shared" si="2"/>
        <v>120</v>
      </c>
      <c r="I42" s="413">
        <v>74</v>
      </c>
      <c r="J42" s="414">
        <v>31</v>
      </c>
      <c r="K42" s="413">
        <f t="shared" si="13"/>
        <v>105</v>
      </c>
      <c r="L42" s="414">
        <v>89</v>
      </c>
      <c r="M42" s="413">
        <v>28</v>
      </c>
      <c r="N42" s="414">
        <f t="shared" si="14"/>
        <v>117</v>
      </c>
      <c r="O42" s="413">
        <f t="shared" si="15"/>
        <v>259</v>
      </c>
      <c r="P42" s="414">
        <f t="shared" si="16"/>
        <v>83</v>
      </c>
      <c r="Q42" s="413">
        <f t="shared" si="17"/>
        <v>342</v>
      </c>
      <c r="R42" s="413">
        <v>0</v>
      </c>
      <c r="S42" s="413">
        <v>0</v>
      </c>
      <c r="T42" s="413">
        <v>0</v>
      </c>
      <c r="U42" s="413">
        <v>0</v>
      </c>
      <c r="V42" s="416">
        <f t="shared" si="21"/>
        <v>0</v>
      </c>
      <c r="W42" s="417">
        <v>0</v>
      </c>
      <c r="X42" s="413">
        <v>0</v>
      </c>
      <c r="Y42" s="416">
        <f t="shared" si="18"/>
        <v>0</v>
      </c>
      <c r="Z42" s="413">
        <v>0</v>
      </c>
      <c r="AA42" s="413">
        <v>0</v>
      </c>
      <c r="AB42" s="416">
        <f t="shared" si="19"/>
        <v>0</v>
      </c>
      <c r="AC42" s="413">
        <v>0</v>
      </c>
      <c r="AD42" s="413">
        <v>0</v>
      </c>
      <c r="AE42" s="416">
        <f t="shared" si="20"/>
        <v>0</v>
      </c>
      <c r="AF42" s="305">
        <f t="shared" si="22"/>
        <v>0</v>
      </c>
      <c r="AG42" s="416">
        <f t="shared" si="23"/>
        <v>0</v>
      </c>
      <c r="AH42" s="305">
        <f t="shared" si="24"/>
        <v>0</v>
      </c>
      <c r="AI42" s="416">
        <f t="shared" si="25"/>
        <v>259</v>
      </c>
      <c r="AJ42" s="305">
        <f t="shared" si="26"/>
        <v>83</v>
      </c>
      <c r="AK42" s="416">
        <f t="shared" si="27"/>
        <v>342</v>
      </c>
      <c r="AL42" s="414">
        <v>0</v>
      </c>
      <c r="AM42" s="413">
        <v>0</v>
      </c>
      <c r="AN42" s="414">
        <v>0</v>
      </c>
      <c r="AO42" s="413">
        <f t="shared" si="11"/>
        <v>342</v>
      </c>
    </row>
    <row r="43" spans="1:41" ht="21.95" customHeight="1" x14ac:dyDescent="0.2">
      <c r="A43" s="1167"/>
      <c r="B43" s="1190"/>
      <c r="C43" s="424" t="s">
        <v>412</v>
      </c>
      <c r="D43" s="413">
        <v>2</v>
      </c>
      <c r="E43" s="413">
        <v>9</v>
      </c>
      <c r="F43" s="414">
        <v>81</v>
      </c>
      <c r="G43" s="413">
        <v>30</v>
      </c>
      <c r="H43" s="414">
        <f t="shared" si="2"/>
        <v>111</v>
      </c>
      <c r="I43" s="413">
        <v>81</v>
      </c>
      <c r="J43" s="414">
        <v>35</v>
      </c>
      <c r="K43" s="413">
        <f t="shared" si="13"/>
        <v>116</v>
      </c>
      <c r="L43" s="414">
        <v>74</v>
      </c>
      <c r="M43" s="413">
        <v>36</v>
      </c>
      <c r="N43" s="414">
        <f t="shared" si="14"/>
        <v>110</v>
      </c>
      <c r="O43" s="413">
        <f t="shared" si="15"/>
        <v>236</v>
      </c>
      <c r="P43" s="414">
        <f t="shared" si="16"/>
        <v>101</v>
      </c>
      <c r="Q43" s="413">
        <f t="shared" si="17"/>
        <v>337</v>
      </c>
      <c r="R43" s="413">
        <v>0</v>
      </c>
      <c r="S43" s="413">
        <v>0</v>
      </c>
      <c r="T43" s="413">
        <v>0</v>
      </c>
      <c r="U43" s="413">
        <v>0</v>
      </c>
      <c r="V43" s="416">
        <f t="shared" si="21"/>
        <v>0</v>
      </c>
      <c r="W43" s="417">
        <v>0</v>
      </c>
      <c r="X43" s="413">
        <v>0</v>
      </c>
      <c r="Y43" s="416">
        <f t="shared" si="18"/>
        <v>0</v>
      </c>
      <c r="Z43" s="413">
        <v>0</v>
      </c>
      <c r="AA43" s="413">
        <v>0</v>
      </c>
      <c r="AB43" s="416">
        <f t="shared" si="19"/>
        <v>0</v>
      </c>
      <c r="AC43" s="413">
        <v>0</v>
      </c>
      <c r="AD43" s="413">
        <v>0</v>
      </c>
      <c r="AE43" s="416">
        <f t="shared" si="20"/>
        <v>0</v>
      </c>
      <c r="AF43" s="305">
        <f t="shared" si="22"/>
        <v>0</v>
      </c>
      <c r="AG43" s="416">
        <f t="shared" si="23"/>
        <v>0</v>
      </c>
      <c r="AH43" s="305">
        <f t="shared" si="24"/>
        <v>0</v>
      </c>
      <c r="AI43" s="416">
        <f t="shared" si="25"/>
        <v>236</v>
      </c>
      <c r="AJ43" s="305">
        <f t="shared" si="26"/>
        <v>101</v>
      </c>
      <c r="AK43" s="416">
        <f t="shared" si="27"/>
        <v>337</v>
      </c>
      <c r="AL43" s="414">
        <v>0</v>
      </c>
      <c r="AM43" s="413">
        <v>0</v>
      </c>
      <c r="AN43" s="414">
        <v>0</v>
      </c>
      <c r="AO43" s="413">
        <f t="shared" si="11"/>
        <v>337</v>
      </c>
    </row>
    <row r="44" spans="1:41" ht="21.95" customHeight="1" x14ac:dyDescent="0.2">
      <c r="A44" s="1167"/>
      <c r="B44" s="1190"/>
      <c r="C44" s="424" t="s">
        <v>413</v>
      </c>
      <c r="D44" s="413">
        <v>12</v>
      </c>
      <c r="E44" s="413">
        <v>40</v>
      </c>
      <c r="F44" s="414">
        <v>469</v>
      </c>
      <c r="G44" s="413">
        <v>12</v>
      </c>
      <c r="H44" s="414">
        <f t="shared" si="2"/>
        <v>481</v>
      </c>
      <c r="I44" s="413">
        <v>487</v>
      </c>
      <c r="J44" s="414">
        <v>9</v>
      </c>
      <c r="K44" s="413">
        <f t="shared" si="13"/>
        <v>496</v>
      </c>
      <c r="L44" s="414">
        <v>482</v>
      </c>
      <c r="M44" s="413">
        <v>16</v>
      </c>
      <c r="N44" s="414">
        <f t="shared" si="14"/>
        <v>498</v>
      </c>
      <c r="O44" s="413">
        <f t="shared" si="15"/>
        <v>1438</v>
      </c>
      <c r="P44" s="414">
        <f t="shared" si="16"/>
        <v>37</v>
      </c>
      <c r="Q44" s="413">
        <f t="shared" si="17"/>
        <v>1475</v>
      </c>
      <c r="R44" s="414">
        <v>2</v>
      </c>
      <c r="S44" s="413">
        <v>7</v>
      </c>
      <c r="T44" s="414">
        <v>19</v>
      </c>
      <c r="U44" s="413">
        <v>5</v>
      </c>
      <c r="V44" s="416">
        <f t="shared" si="21"/>
        <v>24</v>
      </c>
      <c r="W44" s="417">
        <v>27</v>
      </c>
      <c r="X44" s="414">
        <v>1</v>
      </c>
      <c r="Y44" s="416">
        <f t="shared" si="18"/>
        <v>28</v>
      </c>
      <c r="Z44" s="414">
        <v>24</v>
      </c>
      <c r="AA44" s="413">
        <v>1</v>
      </c>
      <c r="AB44" s="305">
        <f t="shared" si="19"/>
        <v>25</v>
      </c>
      <c r="AC44" s="413">
        <v>16</v>
      </c>
      <c r="AD44" s="414">
        <v>1</v>
      </c>
      <c r="AE44" s="416">
        <f t="shared" si="20"/>
        <v>17</v>
      </c>
      <c r="AF44" s="305">
        <f t="shared" si="22"/>
        <v>86</v>
      </c>
      <c r="AG44" s="416">
        <f t="shared" si="23"/>
        <v>8</v>
      </c>
      <c r="AH44" s="305">
        <f t="shared" si="24"/>
        <v>94</v>
      </c>
      <c r="AI44" s="416">
        <f t="shared" si="25"/>
        <v>1524</v>
      </c>
      <c r="AJ44" s="305">
        <f t="shared" si="26"/>
        <v>45</v>
      </c>
      <c r="AK44" s="416">
        <f t="shared" si="27"/>
        <v>1569</v>
      </c>
      <c r="AL44" s="414">
        <v>0</v>
      </c>
      <c r="AM44" s="413">
        <v>0</v>
      </c>
      <c r="AN44" s="414">
        <v>0</v>
      </c>
      <c r="AO44" s="413">
        <f t="shared" si="11"/>
        <v>1569</v>
      </c>
    </row>
    <row r="45" spans="1:41" ht="21.95" customHeight="1" x14ac:dyDescent="0.2">
      <c r="A45" s="1167"/>
      <c r="B45" s="1190"/>
      <c r="C45" s="649" t="s">
        <v>605</v>
      </c>
      <c r="D45" s="413">
        <v>1</v>
      </c>
      <c r="E45" s="413">
        <v>2</v>
      </c>
      <c r="F45" s="414">
        <v>36</v>
      </c>
      <c r="G45" s="413">
        <v>4</v>
      </c>
      <c r="H45" s="414">
        <f t="shared" si="2"/>
        <v>40</v>
      </c>
      <c r="I45" s="413">
        <v>38</v>
      </c>
      <c r="J45" s="414">
        <v>0</v>
      </c>
      <c r="K45" s="413">
        <f t="shared" si="13"/>
        <v>38</v>
      </c>
      <c r="L45" s="414">
        <v>0</v>
      </c>
      <c r="M45" s="413">
        <v>0</v>
      </c>
      <c r="N45" s="414">
        <f t="shared" si="14"/>
        <v>0</v>
      </c>
      <c r="O45" s="413">
        <f t="shared" si="15"/>
        <v>74</v>
      </c>
      <c r="P45" s="414">
        <f t="shared" si="16"/>
        <v>4</v>
      </c>
      <c r="Q45" s="413">
        <f t="shared" si="17"/>
        <v>78</v>
      </c>
      <c r="R45" s="414">
        <v>0</v>
      </c>
      <c r="S45" s="413">
        <v>0</v>
      </c>
      <c r="T45" s="414">
        <v>0</v>
      </c>
      <c r="U45" s="413">
        <v>0</v>
      </c>
      <c r="V45" s="416">
        <f t="shared" si="21"/>
        <v>0</v>
      </c>
      <c r="W45" s="417">
        <v>0</v>
      </c>
      <c r="X45" s="414">
        <v>0</v>
      </c>
      <c r="Y45" s="416">
        <f t="shared" si="18"/>
        <v>0</v>
      </c>
      <c r="Z45" s="414">
        <v>0</v>
      </c>
      <c r="AA45" s="413">
        <v>0</v>
      </c>
      <c r="AB45" s="305">
        <f t="shared" si="19"/>
        <v>0</v>
      </c>
      <c r="AC45" s="413">
        <v>0</v>
      </c>
      <c r="AD45" s="414">
        <v>0</v>
      </c>
      <c r="AE45" s="416">
        <f t="shared" si="20"/>
        <v>0</v>
      </c>
      <c r="AF45" s="305">
        <f t="shared" si="22"/>
        <v>0</v>
      </c>
      <c r="AG45" s="416">
        <f t="shared" si="23"/>
        <v>0</v>
      </c>
      <c r="AH45" s="305">
        <f t="shared" si="24"/>
        <v>0</v>
      </c>
      <c r="AI45" s="416">
        <f t="shared" si="25"/>
        <v>74</v>
      </c>
      <c r="AJ45" s="305">
        <f t="shared" si="26"/>
        <v>4</v>
      </c>
      <c r="AK45" s="416">
        <f t="shared" si="27"/>
        <v>78</v>
      </c>
      <c r="AL45" s="414">
        <v>0</v>
      </c>
      <c r="AM45" s="413">
        <v>0</v>
      </c>
      <c r="AN45" s="414">
        <v>0</v>
      </c>
      <c r="AO45" s="413">
        <f t="shared" si="11"/>
        <v>78</v>
      </c>
    </row>
    <row r="46" spans="1:41" ht="21.95" customHeight="1" x14ac:dyDescent="0.2">
      <c r="A46" s="1167"/>
      <c r="B46" s="1190"/>
      <c r="C46" s="424" t="s">
        <v>414</v>
      </c>
      <c r="D46" s="413">
        <v>1</v>
      </c>
      <c r="E46" s="413">
        <v>3</v>
      </c>
      <c r="F46" s="414">
        <v>31</v>
      </c>
      <c r="G46" s="413">
        <v>0</v>
      </c>
      <c r="H46" s="414">
        <f t="shared" si="2"/>
        <v>31</v>
      </c>
      <c r="I46" s="413">
        <v>17</v>
      </c>
      <c r="J46" s="414">
        <v>2</v>
      </c>
      <c r="K46" s="413">
        <f t="shared" si="13"/>
        <v>19</v>
      </c>
      <c r="L46" s="414">
        <v>12</v>
      </c>
      <c r="M46" s="413">
        <v>0</v>
      </c>
      <c r="N46" s="414">
        <f t="shared" si="14"/>
        <v>12</v>
      </c>
      <c r="O46" s="413">
        <f t="shared" si="15"/>
        <v>60</v>
      </c>
      <c r="P46" s="414">
        <f t="shared" si="16"/>
        <v>2</v>
      </c>
      <c r="Q46" s="413">
        <f t="shared" si="17"/>
        <v>62</v>
      </c>
      <c r="R46" s="413">
        <v>1</v>
      </c>
      <c r="S46" s="413">
        <v>4</v>
      </c>
      <c r="T46" s="413">
        <v>6</v>
      </c>
      <c r="U46" s="413">
        <v>3</v>
      </c>
      <c r="V46" s="416">
        <f t="shared" si="21"/>
        <v>9</v>
      </c>
      <c r="W46" s="417">
        <v>1</v>
      </c>
      <c r="X46" s="413">
        <v>1</v>
      </c>
      <c r="Y46" s="416">
        <f t="shared" si="18"/>
        <v>2</v>
      </c>
      <c r="Z46" s="413">
        <v>5</v>
      </c>
      <c r="AA46" s="413">
        <v>3</v>
      </c>
      <c r="AB46" s="416">
        <f t="shared" si="19"/>
        <v>8</v>
      </c>
      <c r="AC46" s="413">
        <v>3</v>
      </c>
      <c r="AD46" s="413">
        <v>0</v>
      </c>
      <c r="AE46" s="416">
        <f t="shared" si="20"/>
        <v>3</v>
      </c>
      <c r="AF46" s="305">
        <f t="shared" si="22"/>
        <v>15</v>
      </c>
      <c r="AG46" s="416">
        <f t="shared" si="23"/>
        <v>7</v>
      </c>
      <c r="AH46" s="305">
        <f t="shared" si="24"/>
        <v>22</v>
      </c>
      <c r="AI46" s="416">
        <f t="shared" si="25"/>
        <v>75</v>
      </c>
      <c r="AJ46" s="305">
        <f t="shared" si="26"/>
        <v>9</v>
      </c>
      <c r="AK46" s="416">
        <f t="shared" si="27"/>
        <v>84</v>
      </c>
      <c r="AL46" s="414">
        <v>0</v>
      </c>
      <c r="AM46" s="413">
        <v>0</v>
      </c>
      <c r="AN46" s="414">
        <v>0</v>
      </c>
      <c r="AO46" s="413">
        <f t="shared" si="11"/>
        <v>84</v>
      </c>
    </row>
    <row r="47" spans="1:41" ht="21.95" customHeight="1" x14ac:dyDescent="0.2">
      <c r="A47" s="1167"/>
      <c r="B47" s="1191"/>
      <c r="C47" s="425" t="s">
        <v>415</v>
      </c>
      <c r="D47" s="418">
        <v>1</v>
      </c>
      <c r="E47" s="418">
        <v>3</v>
      </c>
      <c r="F47" s="419">
        <v>32</v>
      </c>
      <c r="G47" s="418">
        <v>8</v>
      </c>
      <c r="H47" s="419">
        <f t="shared" si="2"/>
        <v>40</v>
      </c>
      <c r="I47" s="418">
        <v>35</v>
      </c>
      <c r="J47" s="419">
        <v>5</v>
      </c>
      <c r="K47" s="418">
        <f t="shared" si="13"/>
        <v>40</v>
      </c>
      <c r="L47" s="419">
        <v>33</v>
      </c>
      <c r="M47" s="418">
        <v>6</v>
      </c>
      <c r="N47" s="419">
        <f t="shared" si="14"/>
        <v>39</v>
      </c>
      <c r="O47" s="418">
        <f t="shared" si="15"/>
        <v>100</v>
      </c>
      <c r="P47" s="419">
        <f t="shared" si="16"/>
        <v>19</v>
      </c>
      <c r="Q47" s="418">
        <f t="shared" si="17"/>
        <v>119</v>
      </c>
      <c r="R47" s="418">
        <v>0</v>
      </c>
      <c r="S47" s="418">
        <v>0</v>
      </c>
      <c r="T47" s="418">
        <v>0</v>
      </c>
      <c r="U47" s="418">
        <v>0</v>
      </c>
      <c r="V47" s="420">
        <f t="shared" si="21"/>
        <v>0</v>
      </c>
      <c r="W47" s="426">
        <v>0</v>
      </c>
      <c r="X47" s="418">
        <v>0</v>
      </c>
      <c r="Y47" s="420">
        <f t="shared" si="18"/>
        <v>0</v>
      </c>
      <c r="Z47" s="418">
        <v>0</v>
      </c>
      <c r="AA47" s="418">
        <v>0</v>
      </c>
      <c r="AB47" s="420">
        <f t="shared" si="19"/>
        <v>0</v>
      </c>
      <c r="AC47" s="418">
        <v>0</v>
      </c>
      <c r="AD47" s="418">
        <v>0</v>
      </c>
      <c r="AE47" s="420">
        <f t="shared" si="20"/>
        <v>0</v>
      </c>
      <c r="AF47" s="421">
        <f t="shared" si="22"/>
        <v>0</v>
      </c>
      <c r="AG47" s="420">
        <f t="shared" si="23"/>
        <v>0</v>
      </c>
      <c r="AH47" s="666">
        <f t="shared" si="24"/>
        <v>0</v>
      </c>
      <c r="AI47" s="420">
        <f t="shared" si="25"/>
        <v>100</v>
      </c>
      <c r="AJ47" s="421">
        <f t="shared" si="26"/>
        <v>19</v>
      </c>
      <c r="AK47" s="420">
        <f t="shared" si="27"/>
        <v>119</v>
      </c>
      <c r="AL47" s="419">
        <v>0</v>
      </c>
      <c r="AM47" s="418">
        <v>0</v>
      </c>
      <c r="AN47" s="419">
        <v>0</v>
      </c>
      <c r="AO47" s="418">
        <f t="shared" si="11"/>
        <v>119</v>
      </c>
    </row>
    <row r="48" spans="1:41" s="236" customFormat="1" ht="21.95" customHeight="1" x14ac:dyDescent="0.2">
      <c r="A48" s="1167"/>
      <c r="B48" s="1188" t="s">
        <v>416</v>
      </c>
      <c r="C48" s="427" t="s">
        <v>1</v>
      </c>
      <c r="D48" s="409">
        <f>SUM(D49:D65)</f>
        <v>51</v>
      </c>
      <c r="E48" s="409">
        <f>SUM(E49:E65)</f>
        <v>181</v>
      </c>
      <c r="F48" s="409">
        <f t="shared" ref="F48:AO48" si="28">SUM(F49:F65)</f>
        <v>492</v>
      </c>
      <c r="G48" s="409">
        <f t="shared" si="28"/>
        <v>1420</v>
      </c>
      <c r="H48" s="409">
        <f t="shared" si="28"/>
        <v>1912</v>
      </c>
      <c r="I48" s="409">
        <f t="shared" si="28"/>
        <v>560</v>
      </c>
      <c r="J48" s="409">
        <f t="shared" si="28"/>
        <v>1348</v>
      </c>
      <c r="K48" s="409">
        <f t="shared" si="28"/>
        <v>1908</v>
      </c>
      <c r="L48" s="409">
        <f t="shared" si="28"/>
        <v>516</v>
      </c>
      <c r="M48" s="409">
        <f t="shared" si="28"/>
        <v>1493</v>
      </c>
      <c r="N48" s="409">
        <f t="shared" si="28"/>
        <v>2009</v>
      </c>
      <c r="O48" s="409">
        <f t="shared" si="28"/>
        <v>1568</v>
      </c>
      <c r="P48" s="409">
        <f t="shared" si="28"/>
        <v>4261</v>
      </c>
      <c r="Q48" s="409">
        <f t="shared" si="28"/>
        <v>5829</v>
      </c>
      <c r="R48" s="409">
        <f t="shared" si="28"/>
        <v>3</v>
      </c>
      <c r="S48" s="409">
        <f t="shared" si="28"/>
        <v>16</v>
      </c>
      <c r="T48" s="409">
        <f t="shared" si="28"/>
        <v>61</v>
      </c>
      <c r="U48" s="409">
        <f t="shared" si="28"/>
        <v>72</v>
      </c>
      <c r="V48" s="409">
        <f t="shared" si="28"/>
        <v>133</v>
      </c>
      <c r="W48" s="409">
        <f t="shared" si="28"/>
        <v>68</v>
      </c>
      <c r="X48" s="409">
        <f t="shared" si="28"/>
        <v>68</v>
      </c>
      <c r="Y48" s="409">
        <f t="shared" si="28"/>
        <v>136</v>
      </c>
      <c r="Z48" s="409">
        <f t="shared" si="28"/>
        <v>59</v>
      </c>
      <c r="AA48" s="409">
        <f t="shared" si="28"/>
        <v>62</v>
      </c>
      <c r="AB48" s="409">
        <f t="shared" si="28"/>
        <v>121</v>
      </c>
      <c r="AC48" s="409">
        <f t="shared" si="28"/>
        <v>6</v>
      </c>
      <c r="AD48" s="409">
        <f t="shared" si="28"/>
        <v>11</v>
      </c>
      <c r="AE48" s="409">
        <f t="shared" si="28"/>
        <v>17</v>
      </c>
      <c r="AF48" s="409">
        <f t="shared" si="28"/>
        <v>194</v>
      </c>
      <c r="AG48" s="409">
        <f t="shared" si="28"/>
        <v>213</v>
      </c>
      <c r="AH48" s="409">
        <f t="shared" si="28"/>
        <v>407</v>
      </c>
      <c r="AI48" s="409">
        <f t="shared" si="28"/>
        <v>1762</v>
      </c>
      <c r="AJ48" s="409">
        <f t="shared" si="28"/>
        <v>4474</v>
      </c>
      <c r="AK48" s="409">
        <f t="shared" si="28"/>
        <v>6236</v>
      </c>
      <c r="AL48" s="409">
        <f t="shared" si="28"/>
        <v>0</v>
      </c>
      <c r="AM48" s="409">
        <f t="shared" si="28"/>
        <v>0</v>
      </c>
      <c r="AN48" s="409">
        <f t="shared" si="28"/>
        <v>0</v>
      </c>
      <c r="AO48" s="409">
        <f t="shared" si="28"/>
        <v>6236</v>
      </c>
    </row>
    <row r="49" spans="1:41" ht="21.95" customHeight="1" x14ac:dyDescent="0.2">
      <c r="A49" s="1167"/>
      <c r="B49" s="1188"/>
      <c r="C49" s="412" t="s">
        <v>417</v>
      </c>
      <c r="D49" s="413">
        <v>10</v>
      </c>
      <c r="E49" s="413">
        <v>29</v>
      </c>
      <c r="F49" s="414">
        <v>99</v>
      </c>
      <c r="G49" s="413">
        <v>114</v>
      </c>
      <c r="H49" s="414">
        <f t="shared" si="2"/>
        <v>213</v>
      </c>
      <c r="I49" s="413">
        <v>126</v>
      </c>
      <c r="J49" s="414">
        <v>120</v>
      </c>
      <c r="K49" s="413">
        <f t="shared" ref="K49:K63" si="29">+I49+J49</f>
        <v>246</v>
      </c>
      <c r="L49" s="414">
        <v>140</v>
      </c>
      <c r="M49" s="413">
        <v>190</v>
      </c>
      <c r="N49" s="414">
        <f t="shared" ref="N49:N63" si="30">+L49+M49</f>
        <v>330</v>
      </c>
      <c r="O49" s="413">
        <f t="shared" ref="O49:O63" si="31">+F49+I49+L49</f>
        <v>365</v>
      </c>
      <c r="P49" s="414">
        <f t="shared" ref="P49:P63" si="32">+G49+J49+M49</f>
        <v>424</v>
      </c>
      <c r="Q49" s="413">
        <f t="shared" ref="Q49:Q63" si="33">+O49+P49</f>
        <v>789</v>
      </c>
      <c r="R49" s="414">
        <v>1</v>
      </c>
      <c r="S49" s="413">
        <v>4</v>
      </c>
      <c r="T49" s="414">
        <v>1</v>
      </c>
      <c r="U49" s="413">
        <v>6</v>
      </c>
      <c r="V49" s="416">
        <f t="shared" si="21"/>
        <v>7</v>
      </c>
      <c r="W49" s="417">
        <v>4</v>
      </c>
      <c r="X49" s="414">
        <v>8</v>
      </c>
      <c r="Y49" s="416">
        <f t="shared" ref="Y49:Y65" si="34">+W49+X49</f>
        <v>12</v>
      </c>
      <c r="Z49" s="414">
        <v>5</v>
      </c>
      <c r="AA49" s="413">
        <v>4</v>
      </c>
      <c r="AB49" s="305">
        <f t="shared" ref="AB49:AB65" si="35">+Z49+AA49</f>
        <v>9</v>
      </c>
      <c r="AC49" s="413">
        <v>0</v>
      </c>
      <c r="AD49" s="414">
        <v>3</v>
      </c>
      <c r="AE49" s="416">
        <f t="shared" ref="AE49:AE65" si="36">+AC49+AD49</f>
        <v>3</v>
      </c>
      <c r="AF49" s="305">
        <f t="shared" ref="AF49:AF65" si="37">+W49+T49+Z49+AC49</f>
        <v>10</v>
      </c>
      <c r="AG49" s="416">
        <f t="shared" ref="AG49:AG65" si="38">+X49+U49+AA49+AD49</f>
        <v>21</v>
      </c>
      <c r="AH49" s="305">
        <f t="shared" ref="AH49:AH65" si="39">+AF49+AG49</f>
        <v>31</v>
      </c>
      <c r="AI49" s="416">
        <f t="shared" ref="AI49" si="40">O49+AF49</f>
        <v>375</v>
      </c>
      <c r="AJ49" s="305">
        <f t="shared" ref="AJ49" si="41">P49+AG49</f>
        <v>445</v>
      </c>
      <c r="AK49" s="416">
        <f t="shared" ref="AK49" si="42">Q49+AH49</f>
        <v>820</v>
      </c>
      <c r="AL49" s="414">
        <v>0</v>
      </c>
      <c r="AM49" s="413">
        <v>0</v>
      </c>
      <c r="AN49" s="414">
        <v>0</v>
      </c>
      <c r="AO49" s="413">
        <f t="shared" si="11"/>
        <v>820</v>
      </c>
    </row>
    <row r="50" spans="1:41" ht="21.95" customHeight="1" x14ac:dyDescent="0.2">
      <c r="A50" s="1167"/>
      <c r="B50" s="1188"/>
      <c r="C50" s="428" t="s">
        <v>418</v>
      </c>
      <c r="D50" s="413">
        <v>3</v>
      </c>
      <c r="E50" s="413">
        <v>9</v>
      </c>
      <c r="F50" s="414">
        <v>31</v>
      </c>
      <c r="G50" s="413">
        <v>42</v>
      </c>
      <c r="H50" s="414">
        <f t="shared" si="2"/>
        <v>73</v>
      </c>
      <c r="I50" s="413">
        <v>27</v>
      </c>
      <c r="J50" s="414">
        <v>41</v>
      </c>
      <c r="K50" s="413">
        <f t="shared" si="29"/>
        <v>68</v>
      </c>
      <c r="L50" s="414">
        <v>16</v>
      </c>
      <c r="M50" s="413">
        <v>48</v>
      </c>
      <c r="N50" s="414">
        <f t="shared" si="30"/>
        <v>64</v>
      </c>
      <c r="O50" s="413">
        <f t="shared" si="31"/>
        <v>74</v>
      </c>
      <c r="P50" s="414">
        <f t="shared" si="32"/>
        <v>131</v>
      </c>
      <c r="Q50" s="413">
        <f t="shared" si="33"/>
        <v>205</v>
      </c>
      <c r="R50" s="413">
        <v>0</v>
      </c>
      <c r="S50" s="413">
        <v>0</v>
      </c>
      <c r="T50" s="413">
        <v>0</v>
      </c>
      <c r="U50" s="413">
        <v>0</v>
      </c>
      <c r="V50" s="416">
        <f t="shared" si="21"/>
        <v>0</v>
      </c>
      <c r="W50" s="417">
        <v>0</v>
      </c>
      <c r="X50" s="413">
        <v>0</v>
      </c>
      <c r="Y50" s="416">
        <f t="shared" si="34"/>
        <v>0</v>
      </c>
      <c r="Z50" s="413">
        <v>0</v>
      </c>
      <c r="AA50" s="413">
        <v>0</v>
      </c>
      <c r="AB50" s="416">
        <f t="shared" si="35"/>
        <v>0</v>
      </c>
      <c r="AC50" s="413">
        <v>0</v>
      </c>
      <c r="AD50" s="413">
        <v>0</v>
      </c>
      <c r="AE50" s="416">
        <f t="shared" si="36"/>
        <v>0</v>
      </c>
      <c r="AF50" s="305">
        <f t="shared" si="37"/>
        <v>0</v>
      </c>
      <c r="AG50" s="416">
        <f t="shared" si="38"/>
        <v>0</v>
      </c>
      <c r="AH50" s="305">
        <f t="shared" si="39"/>
        <v>0</v>
      </c>
      <c r="AI50" s="416">
        <f t="shared" ref="AI50:AI65" si="43">O50+AF50</f>
        <v>74</v>
      </c>
      <c r="AJ50" s="305">
        <f t="shared" ref="AJ50:AJ65" si="44">P50+AG50</f>
        <v>131</v>
      </c>
      <c r="AK50" s="416">
        <f t="shared" ref="AK50:AK65" si="45">Q50+AH50</f>
        <v>205</v>
      </c>
      <c r="AL50" s="414">
        <v>0</v>
      </c>
      <c r="AM50" s="413">
        <v>0</v>
      </c>
      <c r="AN50" s="414">
        <v>0</v>
      </c>
      <c r="AO50" s="413">
        <f t="shared" si="11"/>
        <v>205</v>
      </c>
    </row>
    <row r="51" spans="1:41" ht="21.95" customHeight="1" x14ac:dyDescent="0.2">
      <c r="A51" s="1167"/>
      <c r="B51" s="1188"/>
      <c r="C51" s="412" t="s">
        <v>419</v>
      </c>
      <c r="D51" s="413">
        <v>9</v>
      </c>
      <c r="E51" s="413">
        <v>31</v>
      </c>
      <c r="F51" s="414">
        <v>104</v>
      </c>
      <c r="G51" s="413">
        <v>249</v>
      </c>
      <c r="H51" s="414">
        <f t="shared" si="2"/>
        <v>353</v>
      </c>
      <c r="I51" s="413">
        <v>121</v>
      </c>
      <c r="J51" s="414">
        <v>211</v>
      </c>
      <c r="K51" s="413">
        <f t="shared" si="29"/>
        <v>332</v>
      </c>
      <c r="L51" s="414">
        <v>137</v>
      </c>
      <c r="M51" s="413">
        <v>261</v>
      </c>
      <c r="N51" s="414">
        <f t="shared" si="30"/>
        <v>398</v>
      </c>
      <c r="O51" s="413">
        <f t="shared" si="31"/>
        <v>362</v>
      </c>
      <c r="P51" s="414">
        <f t="shared" si="32"/>
        <v>721</v>
      </c>
      <c r="Q51" s="413">
        <f t="shared" si="33"/>
        <v>1083</v>
      </c>
      <c r="R51" s="413">
        <v>0</v>
      </c>
      <c r="S51" s="413">
        <v>0</v>
      </c>
      <c r="T51" s="413">
        <v>0</v>
      </c>
      <c r="U51" s="413">
        <v>0</v>
      </c>
      <c r="V51" s="416">
        <f t="shared" si="21"/>
        <v>0</v>
      </c>
      <c r="W51" s="417">
        <v>0</v>
      </c>
      <c r="X51" s="413">
        <v>0</v>
      </c>
      <c r="Y51" s="416">
        <f t="shared" si="34"/>
        <v>0</v>
      </c>
      <c r="Z51" s="413">
        <v>0</v>
      </c>
      <c r="AA51" s="413">
        <v>0</v>
      </c>
      <c r="AB51" s="416">
        <f t="shared" si="35"/>
        <v>0</v>
      </c>
      <c r="AC51" s="413">
        <v>0</v>
      </c>
      <c r="AD51" s="413">
        <v>0</v>
      </c>
      <c r="AE51" s="416">
        <f t="shared" si="36"/>
        <v>0</v>
      </c>
      <c r="AF51" s="305">
        <f t="shared" si="37"/>
        <v>0</v>
      </c>
      <c r="AG51" s="416">
        <f t="shared" si="38"/>
        <v>0</v>
      </c>
      <c r="AH51" s="305">
        <f t="shared" si="39"/>
        <v>0</v>
      </c>
      <c r="AI51" s="416">
        <f t="shared" si="43"/>
        <v>362</v>
      </c>
      <c r="AJ51" s="305">
        <f t="shared" si="44"/>
        <v>721</v>
      </c>
      <c r="AK51" s="416">
        <f t="shared" si="45"/>
        <v>1083</v>
      </c>
      <c r="AL51" s="414">
        <v>0</v>
      </c>
      <c r="AM51" s="413">
        <v>0</v>
      </c>
      <c r="AN51" s="414">
        <v>0</v>
      </c>
      <c r="AO51" s="413">
        <f t="shared" si="11"/>
        <v>1083</v>
      </c>
    </row>
    <row r="52" spans="1:41" ht="21.95" customHeight="1" x14ac:dyDescent="0.2">
      <c r="A52" s="1167"/>
      <c r="B52" s="1188"/>
      <c r="C52" s="412" t="s">
        <v>420</v>
      </c>
      <c r="D52" s="413">
        <v>2</v>
      </c>
      <c r="E52" s="413">
        <v>6</v>
      </c>
      <c r="F52" s="414">
        <v>17</v>
      </c>
      <c r="G52" s="413">
        <v>31</v>
      </c>
      <c r="H52" s="414">
        <f t="shared" si="2"/>
        <v>48</v>
      </c>
      <c r="I52" s="413">
        <v>16</v>
      </c>
      <c r="J52" s="414">
        <v>38</v>
      </c>
      <c r="K52" s="413">
        <f t="shared" si="29"/>
        <v>54</v>
      </c>
      <c r="L52" s="414">
        <v>10</v>
      </c>
      <c r="M52" s="413">
        <v>44</v>
      </c>
      <c r="N52" s="414">
        <f t="shared" si="30"/>
        <v>54</v>
      </c>
      <c r="O52" s="413">
        <f t="shared" si="31"/>
        <v>43</v>
      </c>
      <c r="P52" s="414">
        <f t="shared" si="32"/>
        <v>113</v>
      </c>
      <c r="Q52" s="413">
        <f t="shared" si="33"/>
        <v>156</v>
      </c>
      <c r="R52" s="413">
        <v>0</v>
      </c>
      <c r="S52" s="413">
        <v>0</v>
      </c>
      <c r="T52" s="413">
        <v>0</v>
      </c>
      <c r="U52" s="413">
        <v>0</v>
      </c>
      <c r="V52" s="416">
        <f t="shared" si="21"/>
        <v>0</v>
      </c>
      <c r="W52" s="417">
        <v>0</v>
      </c>
      <c r="X52" s="413">
        <v>0</v>
      </c>
      <c r="Y52" s="416">
        <f t="shared" si="34"/>
        <v>0</v>
      </c>
      <c r="Z52" s="413">
        <v>0</v>
      </c>
      <c r="AA52" s="413">
        <v>0</v>
      </c>
      <c r="AB52" s="416">
        <f t="shared" si="35"/>
        <v>0</v>
      </c>
      <c r="AC52" s="413">
        <v>0</v>
      </c>
      <c r="AD52" s="413">
        <v>0</v>
      </c>
      <c r="AE52" s="416">
        <f t="shared" si="36"/>
        <v>0</v>
      </c>
      <c r="AF52" s="305">
        <f t="shared" si="37"/>
        <v>0</v>
      </c>
      <c r="AG52" s="416">
        <f t="shared" si="38"/>
        <v>0</v>
      </c>
      <c r="AH52" s="305">
        <f t="shared" si="39"/>
        <v>0</v>
      </c>
      <c r="AI52" s="416">
        <f t="shared" si="43"/>
        <v>43</v>
      </c>
      <c r="AJ52" s="305">
        <f t="shared" si="44"/>
        <v>113</v>
      </c>
      <c r="AK52" s="416">
        <f t="shared" si="45"/>
        <v>156</v>
      </c>
      <c r="AL52" s="414">
        <v>0</v>
      </c>
      <c r="AM52" s="413">
        <v>0</v>
      </c>
      <c r="AN52" s="414">
        <v>0</v>
      </c>
      <c r="AO52" s="413">
        <f t="shared" si="11"/>
        <v>156</v>
      </c>
    </row>
    <row r="53" spans="1:41" ht="21.95" customHeight="1" x14ac:dyDescent="0.2">
      <c r="A53" s="1167"/>
      <c r="B53" s="1188"/>
      <c r="C53" s="412" t="s">
        <v>421</v>
      </c>
      <c r="D53" s="413">
        <v>6</v>
      </c>
      <c r="E53" s="413">
        <v>21</v>
      </c>
      <c r="F53" s="414">
        <v>75</v>
      </c>
      <c r="G53" s="413">
        <v>60</v>
      </c>
      <c r="H53" s="414">
        <f t="shared" si="2"/>
        <v>135</v>
      </c>
      <c r="I53" s="413">
        <v>81</v>
      </c>
      <c r="J53" s="414">
        <v>60</v>
      </c>
      <c r="K53" s="413">
        <f t="shared" si="29"/>
        <v>141</v>
      </c>
      <c r="L53" s="414">
        <v>82</v>
      </c>
      <c r="M53" s="413">
        <v>103</v>
      </c>
      <c r="N53" s="414">
        <f t="shared" si="30"/>
        <v>185</v>
      </c>
      <c r="O53" s="413">
        <f t="shared" si="31"/>
        <v>238</v>
      </c>
      <c r="P53" s="414">
        <f t="shared" si="32"/>
        <v>223</v>
      </c>
      <c r="Q53" s="413">
        <f t="shared" si="33"/>
        <v>461</v>
      </c>
      <c r="R53" s="414">
        <v>2</v>
      </c>
      <c r="S53" s="413">
        <v>12</v>
      </c>
      <c r="T53" s="414">
        <v>13</v>
      </c>
      <c r="U53" s="413">
        <v>18</v>
      </c>
      <c r="V53" s="416">
        <f t="shared" si="21"/>
        <v>31</v>
      </c>
      <c r="W53" s="417">
        <v>17</v>
      </c>
      <c r="X53" s="413">
        <v>17</v>
      </c>
      <c r="Y53" s="416">
        <f t="shared" si="34"/>
        <v>34</v>
      </c>
      <c r="Z53" s="414">
        <v>8</v>
      </c>
      <c r="AA53" s="413">
        <v>12</v>
      </c>
      <c r="AB53" s="305">
        <f t="shared" si="35"/>
        <v>20</v>
      </c>
      <c r="AC53" s="413">
        <v>6</v>
      </c>
      <c r="AD53" s="414">
        <v>8</v>
      </c>
      <c r="AE53" s="416">
        <f t="shared" si="36"/>
        <v>14</v>
      </c>
      <c r="AF53" s="305">
        <f t="shared" si="37"/>
        <v>44</v>
      </c>
      <c r="AG53" s="416">
        <f t="shared" si="38"/>
        <v>55</v>
      </c>
      <c r="AH53" s="305">
        <f t="shared" si="39"/>
        <v>99</v>
      </c>
      <c r="AI53" s="416">
        <f t="shared" si="43"/>
        <v>282</v>
      </c>
      <c r="AJ53" s="305">
        <f t="shared" si="44"/>
        <v>278</v>
      </c>
      <c r="AK53" s="416">
        <f t="shared" si="45"/>
        <v>560</v>
      </c>
      <c r="AL53" s="414">
        <v>0</v>
      </c>
      <c r="AM53" s="413">
        <v>0</v>
      </c>
      <c r="AN53" s="414">
        <v>0</v>
      </c>
      <c r="AO53" s="413">
        <f t="shared" si="11"/>
        <v>560</v>
      </c>
    </row>
    <row r="54" spans="1:41" ht="21.95" customHeight="1" x14ac:dyDescent="0.2">
      <c r="A54" s="1167"/>
      <c r="B54" s="1188"/>
      <c r="C54" s="648" t="s">
        <v>607</v>
      </c>
      <c r="D54" s="413">
        <v>1</v>
      </c>
      <c r="E54" s="413">
        <v>2</v>
      </c>
      <c r="F54" s="414">
        <v>8</v>
      </c>
      <c r="G54" s="413">
        <v>32</v>
      </c>
      <c r="H54" s="414">
        <f t="shared" si="2"/>
        <v>40</v>
      </c>
      <c r="I54" s="413">
        <v>9</v>
      </c>
      <c r="J54" s="414">
        <v>27</v>
      </c>
      <c r="K54" s="413">
        <f t="shared" si="29"/>
        <v>36</v>
      </c>
      <c r="L54" s="414">
        <v>0</v>
      </c>
      <c r="M54" s="413">
        <v>0</v>
      </c>
      <c r="N54" s="414">
        <f t="shared" si="30"/>
        <v>0</v>
      </c>
      <c r="O54" s="413">
        <f t="shared" si="31"/>
        <v>17</v>
      </c>
      <c r="P54" s="414">
        <f t="shared" si="32"/>
        <v>59</v>
      </c>
      <c r="Q54" s="413">
        <f t="shared" si="33"/>
        <v>76</v>
      </c>
      <c r="R54" s="413">
        <v>0</v>
      </c>
      <c r="S54" s="413">
        <v>0</v>
      </c>
      <c r="T54" s="413">
        <v>0</v>
      </c>
      <c r="U54" s="413">
        <v>0</v>
      </c>
      <c r="V54" s="416">
        <f t="shared" si="21"/>
        <v>0</v>
      </c>
      <c r="W54" s="417">
        <v>0</v>
      </c>
      <c r="X54" s="413">
        <v>0</v>
      </c>
      <c r="Y54" s="416">
        <f t="shared" si="34"/>
        <v>0</v>
      </c>
      <c r="Z54" s="413">
        <v>0</v>
      </c>
      <c r="AA54" s="413">
        <v>0</v>
      </c>
      <c r="AB54" s="416">
        <f t="shared" si="35"/>
        <v>0</v>
      </c>
      <c r="AC54" s="413">
        <v>0</v>
      </c>
      <c r="AD54" s="413">
        <v>0</v>
      </c>
      <c r="AE54" s="416">
        <f t="shared" si="36"/>
        <v>0</v>
      </c>
      <c r="AF54" s="305">
        <f t="shared" si="37"/>
        <v>0</v>
      </c>
      <c r="AG54" s="416">
        <f t="shared" si="38"/>
        <v>0</v>
      </c>
      <c r="AH54" s="305">
        <f t="shared" si="39"/>
        <v>0</v>
      </c>
      <c r="AI54" s="416">
        <f t="shared" si="43"/>
        <v>17</v>
      </c>
      <c r="AJ54" s="305">
        <f t="shared" si="44"/>
        <v>59</v>
      </c>
      <c r="AK54" s="416">
        <f t="shared" si="45"/>
        <v>76</v>
      </c>
      <c r="AL54" s="414">
        <v>0</v>
      </c>
      <c r="AM54" s="413">
        <v>0</v>
      </c>
      <c r="AN54" s="414">
        <v>0</v>
      </c>
      <c r="AO54" s="413">
        <f t="shared" si="11"/>
        <v>76</v>
      </c>
    </row>
    <row r="55" spans="1:41" ht="21.95" customHeight="1" x14ac:dyDescent="0.2">
      <c r="A55" s="1167"/>
      <c r="B55" s="1188"/>
      <c r="C55" s="412" t="s">
        <v>422</v>
      </c>
      <c r="D55" s="413">
        <v>6</v>
      </c>
      <c r="E55" s="413">
        <v>24</v>
      </c>
      <c r="F55" s="414">
        <v>25</v>
      </c>
      <c r="G55" s="413">
        <v>225</v>
      </c>
      <c r="H55" s="414">
        <f t="shared" si="2"/>
        <v>250</v>
      </c>
      <c r="I55" s="413">
        <v>27</v>
      </c>
      <c r="J55" s="414">
        <v>237</v>
      </c>
      <c r="K55" s="413">
        <f t="shared" si="29"/>
        <v>264</v>
      </c>
      <c r="L55" s="414">
        <v>22</v>
      </c>
      <c r="M55" s="413">
        <v>241</v>
      </c>
      <c r="N55" s="414">
        <f t="shared" si="30"/>
        <v>263</v>
      </c>
      <c r="O55" s="413">
        <f t="shared" si="31"/>
        <v>74</v>
      </c>
      <c r="P55" s="414">
        <f t="shared" si="32"/>
        <v>703</v>
      </c>
      <c r="Q55" s="413">
        <f t="shared" si="33"/>
        <v>777</v>
      </c>
      <c r="R55" s="413">
        <v>0</v>
      </c>
      <c r="S55" s="413">
        <v>0</v>
      </c>
      <c r="T55" s="413">
        <v>0</v>
      </c>
      <c r="U55" s="413">
        <v>0</v>
      </c>
      <c r="V55" s="416">
        <f t="shared" si="21"/>
        <v>0</v>
      </c>
      <c r="W55" s="417">
        <v>0</v>
      </c>
      <c r="X55" s="413">
        <v>0</v>
      </c>
      <c r="Y55" s="416">
        <f t="shared" si="34"/>
        <v>0</v>
      </c>
      <c r="Z55" s="413">
        <v>0</v>
      </c>
      <c r="AA55" s="413">
        <v>0</v>
      </c>
      <c r="AB55" s="416">
        <f t="shared" si="35"/>
        <v>0</v>
      </c>
      <c r="AC55" s="413">
        <v>0</v>
      </c>
      <c r="AD55" s="413">
        <v>0</v>
      </c>
      <c r="AE55" s="416">
        <f t="shared" si="36"/>
        <v>0</v>
      </c>
      <c r="AF55" s="305">
        <f t="shared" si="37"/>
        <v>0</v>
      </c>
      <c r="AG55" s="416">
        <f t="shared" si="38"/>
        <v>0</v>
      </c>
      <c r="AH55" s="305">
        <f t="shared" si="39"/>
        <v>0</v>
      </c>
      <c r="AI55" s="416">
        <f t="shared" si="43"/>
        <v>74</v>
      </c>
      <c r="AJ55" s="305">
        <f t="shared" si="44"/>
        <v>703</v>
      </c>
      <c r="AK55" s="416">
        <f t="shared" si="45"/>
        <v>777</v>
      </c>
      <c r="AL55" s="414">
        <v>0</v>
      </c>
      <c r="AM55" s="413">
        <v>0</v>
      </c>
      <c r="AN55" s="414">
        <v>0</v>
      </c>
      <c r="AO55" s="413">
        <f t="shared" si="11"/>
        <v>777</v>
      </c>
    </row>
    <row r="56" spans="1:41" ht="21.95" customHeight="1" x14ac:dyDescent="0.2">
      <c r="A56" s="1167"/>
      <c r="B56" s="1188"/>
      <c r="C56" s="412" t="s">
        <v>423</v>
      </c>
      <c r="D56" s="413">
        <v>2</v>
      </c>
      <c r="E56" s="413">
        <v>9</v>
      </c>
      <c r="F56" s="414">
        <v>20</v>
      </c>
      <c r="G56" s="413">
        <v>100</v>
      </c>
      <c r="H56" s="414">
        <f t="shared" si="2"/>
        <v>120</v>
      </c>
      <c r="I56" s="413">
        <v>27</v>
      </c>
      <c r="J56" s="414">
        <v>91</v>
      </c>
      <c r="K56" s="413">
        <f t="shared" si="29"/>
        <v>118</v>
      </c>
      <c r="L56" s="414">
        <v>27</v>
      </c>
      <c r="M56" s="413">
        <v>89</v>
      </c>
      <c r="N56" s="414">
        <f t="shared" si="30"/>
        <v>116</v>
      </c>
      <c r="O56" s="413">
        <f t="shared" si="31"/>
        <v>74</v>
      </c>
      <c r="P56" s="414">
        <f t="shared" si="32"/>
        <v>280</v>
      </c>
      <c r="Q56" s="413">
        <f t="shared" si="33"/>
        <v>354</v>
      </c>
      <c r="R56" s="413">
        <v>0</v>
      </c>
      <c r="S56" s="413">
        <v>0</v>
      </c>
      <c r="T56" s="413">
        <v>0</v>
      </c>
      <c r="U56" s="413">
        <v>0</v>
      </c>
      <c r="V56" s="416">
        <f t="shared" si="21"/>
        <v>0</v>
      </c>
      <c r="W56" s="417">
        <v>0</v>
      </c>
      <c r="X56" s="413">
        <v>0</v>
      </c>
      <c r="Y56" s="416">
        <f t="shared" si="34"/>
        <v>0</v>
      </c>
      <c r="Z56" s="413">
        <v>0</v>
      </c>
      <c r="AA56" s="413">
        <v>0</v>
      </c>
      <c r="AB56" s="416">
        <f t="shared" si="35"/>
        <v>0</v>
      </c>
      <c r="AC56" s="413">
        <v>0</v>
      </c>
      <c r="AD56" s="413">
        <v>0</v>
      </c>
      <c r="AE56" s="416">
        <f t="shared" si="36"/>
        <v>0</v>
      </c>
      <c r="AF56" s="305">
        <f t="shared" si="37"/>
        <v>0</v>
      </c>
      <c r="AG56" s="416">
        <f t="shared" si="38"/>
        <v>0</v>
      </c>
      <c r="AH56" s="305">
        <f t="shared" si="39"/>
        <v>0</v>
      </c>
      <c r="AI56" s="416">
        <f t="shared" si="43"/>
        <v>74</v>
      </c>
      <c r="AJ56" s="305">
        <f t="shared" si="44"/>
        <v>280</v>
      </c>
      <c r="AK56" s="416">
        <f t="shared" si="45"/>
        <v>354</v>
      </c>
      <c r="AL56" s="414">
        <v>0</v>
      </c>
      <c r="AM56" s="413">
        <v>0</v>
      </c>
      <c r="AN56" s="414">
        <v>0</v>
      </c>
      <c r="AO56" s="413">
        <f t="shared" si="11"/>
        <v>354</v>
      </c>
    </row>
    <row r="57" spans="1:41" ht="21.95" customHeight="1" x14ac:dyDescent="0.2">
      <c r="A57" s="1167"/>
      <c r="B57" s="1188"/>
      <c r="C57" s="429" t="s">
        <v>606</v>
      </c>
      <c r="D57" s="413">
        <v>1</v>
      </c>
      <c r="E57" s="413">
        <v>2</v>
      </c>
      <c r="F57" s="414">
        <v>6</v>
      </c>
      <c r="G57" s="413">
        <v>34</v>
      </c>
      <c r="H57" s="414">
        <f t="shared" si="2"/>
        <v>40</v>
      </c>
      <c r="I57" s="413">
        <v>4</v>
      </c>
      <c r="J57" s="414">
        <v>36</v>
      </c>
      <c r="K57" s="413">
        <f t="shared" si="29"/>
        <v>40</v>
      </c>
      <c r="L57" s="414">
        <v>0</v>
      </c>
      <c r="M57" s="413">
        <v>0</v>
      </c>
      <c r="N57" s="414">
        <f t="shared" si="30"/>
        <v>0</v>
      </c>
      <c r="O57" s="413">
        <f t="shared" si="31"/>
        <v>10</v>
      </c>
      <c r="P57" s="414">
        <f t="shared" si="32"/>
        <v>70</v>
      </c>
      <c r="Q57" s="413">
        <f t="shared" si="33"/>
        <v>80</v>
      </c>
      <c r="R57" s="413">
        <v>0</v>
      </c>
      <c r="S57" s="413">
        <v>0</v>
      </c>
      <c r="T57" s="413">
        <v>0</v>
      </c>
      <c r="U57" s="413">
        <v>0</v>
      </c>
      <c r="V57" s="416">
        <f t="shared" si="21"/>
        <v>0</v>
      </c>
      <c r="W57" s="417">
        <v>0</v>
      </c>
      <c r="X57" s="413">
        <v>0</v>
      </c>
      <c r="Y57" s="416">
        <f t="shared" si="34"/>
        <v>0</v>
      </c>
      <c r="Z57" s="413">
        <v>0</v>
      </c>
      <c r="AA57" s="413">
        <v>0</v>
      </c>
      <c r="AB57" s="416">
        <f t="shared" si="35"/>
        <v>0</v>
      </c>
      <c r="AC57" s="413">
        <v>0</v>
      </c>
      <c r="AD57" s="413">
        <v>0</v>
      </c>
      <c r="AE57" s="416">
        <f t="shared" si="36"/>
        <v>0</v>
      </c>
      <c r="AF57" s="305">
        <f t="shared" si="37"/>
        <v>0</v>
      </c>
      <c r="AG57" s="416">
        <f t="shared" si="38"/>
        <v>0</v>
      </c>
      <c r="AH57" s="305">
        <f t="shared" si="39"/>
        <v>0</v>
      </c>
      <c r="AI57" s="416">
        <f t="shared" si="43"/>
        <v>10</v>
      </c>
      <c r="AJ57" s="305">
        <f t="shared" si="44"/>
        <v>70</v>
      </c>
      <c r="AK57" s="416">
        <f t="shared" si="45"/>
        <v>80</v>
      </c>
      <c r="AL57" s="414">
        <v>0</v>
      </c>
      <c r="AM57" s="413">
        <v>0</v>
      </c>
      <c r="AN57" s="414">
        <v>0</v>
      </c>
      <c r="AO57" s="413">
        <f t="shared" si="11"/>
        <v>80</v>
      </c>
    </row>
    <row r="58" spans="1:41" ht="21.95" customHeight="1" x14ac:dyDescent="0.2">
      <c r="A58" s="1167"/>
      <c r="B58" s="1188"/>
      <c r="C58" s="412" t="s">
        <v>424</v>
      </c>
      <c r="D58" s="413">
        <v>3</v>
      </c>
      <c r="E58" s="413">
        <v>12</v>
      </c>
      <c r="F58" s="414">
        <v>11</v>
      </c>
      <c r="G58" s="413">
        <v>149</v>
      </c>
      <c r="H58" s="414">
        <f t="shared" si="2"/>
        <v>160</v>
      </c>
      <c r="I58" s="413">
        <v>9</v>
      </c>
      <c r="J58" s="414">
        <v>146</v>
      </c>
      <c r="K58" s="413">
        <f t="shared" si="29"/>
        <v>155</v>
      </c>
      <c r="L58" s="414">
        <v>10</v>
      </c>
      <c r="M58" s="413">
        <v>142</v>
      </c>
      <c r="N58" s="414">
        <f t="shared" si="30"/>
        <v>152</v>
      </c>
      <c r="O58" s="413">
        <f t="shared" si="31"/>
        <v>30</v>
      </c>
      <c r="P58" s="414">
        <f t="shared" si="32"/>
        <v>437</v>
      </c>
      <c r="Q58" s="413">
        <f t="shared" si="33"/>
        <v>467</v>
      </c>
      <c r="R58" s="413">
        <v>0</v>
      </c>
      <c r="S58" s="413">
        <v>0</v>
      </c>
      <c r="T58" s="413">
        <v>0</v>
      </c>
      <c r="U58" s="413">
        <v>0</v>
      </c>
      <c r="V58" s="416">
        <f t="shared" si="21"/>
        <v>0</v>
      </c>
      <c r="W58" s="417">
        <v>0</v>
      </c>
      <c r="X58" s="413">
        <v>0</v>
      </c>
      <c r="Y58" s="416">
        <f t="shared" si="34"/>
        <v>0</v>
      </c>
      <c r="Z58" s="413">
        <v>0</v>
      </c>
      <c r="AA58" s="413">
        <v>0</v>
      </c>
      <c r="AB58" s="416">
        <f t="shared" si="35"/>
        <v>0</v>
      </c>
      <c r="AC58" s="413">
        <v>0</v>
      </c>
      <c r="AD58" s="413">
        <v>0</v>
      </c>
      <c r="AE58" s="416">
        <f t="shared" si="36"/>
        <v>0</v>
      </c>
      <c r="AF58" s="305">
        <f t="shared" si="37"/>
        <v>0</v>
      </c>
      <c r="AG58" s="416">
        <f t="shared" si="38"/>
        <v>0</v>
      </c>
      <c r="AH58" s="305">
        <f t="shared" si="39"/>
        <v>0</v>
      </c>
      <c r="AI58" s="416">
        <f t="shared" si="43"/>
        <v>30</v>
      </c>
      <c r="AJ58" s="305">
        <f t="shared" si="44"/>
        <v>437</v>
      </c>
      <c r="AK58" s="416">
        <f t="shared" si="45"/>
        <v>467</v>
      </c>
      <c r="AL58" s="414">
        <v>0</v>
      </c>
      <c r="AM58" s="413">
        <v>0</v>
      </c>
      <c r="AN58" s="414">
        <v>0</v>
      </c>
      <c r="AO58" s="413">
        <f t="shared" si="11"/>
        <v>467</v>
      </c>
    </row>
    <row r="59" spans="1:41" ht="21.95" customHeight="1" x14ac:dyDescent="0.2">
      <c r="A59" s="1167"/>
      <c r="B59" s="1188"/>
      <c r="C59" s="412" t="s">
        <v>425</v>
      </c>
      <c r="D59" s="413">
        <v>1</v>
      </c>
      <c r="E59" s="413">
        <v>6</v>
      </c>
      <c r="F59" s="414">
        <v>24</v>
      </c>
      <c r="G59" s="413">
        <v>56</v>
      </c>
      <c r="H59" s="414">
        <f t="shared" si="2"/>
        <v>80</v>
      </c>
      <c r="I59" s="413">
        <v>18</v>
      </c>
      <c r="J59" s="414">
        <v>60</v>
      </c>
      <c r="K59" s="413">
        <f t="shared" si="29"/>
        <v>78</v>
      </c>
      <c r="L59" s="414">
        <v>13</v>
      </c>
      <c r="M59" s="413">
        <v>55</v>
      </c>
      <c r="N59" s="414">
        <f t="shared" si="30"/>
        <v>68</v>
      </c>
      <c r="O59" s="413">
        <f t="shared" si="31"/>
        <v>55</v>
      </c>
      <c r="P59" s="414">
        <f t="shared" si="32"/>
        <v>171</v>
      </c>
      <c r="Q59" s="413">
        <f t="shared" si="33"/>
        <v>226</v>
      </c>
      <c r="R59" s="413">
        <v>0</v>
      </c>
      <c r="S59" s="413">
        <v>0</v>
      </c>
      <c r="T59" s="413">
        <v>0</v>
      </c>
      <c r="U59" s="413">
        <v>0</v>
      </c>
      <c r="V59" s="416">
        <f t="shared" si="21"/>
        <v>0</v>
      </c>
      <c r="W59" s="417">
        <v>0</v>
      </c>
      <c r="X59" s="413">
        <v>0</v>
      </c>
      <c r="Y59" s="416">
        <f t="shared" si="34"/>
        <v>0</v>
      </c>
      <c r="Z59" s="413">
        <v>0</v>
      </c>
      <c r="AA59" s="413">
        <v>0</v>
      </c>
      <c r="AB59" s="416">
        <f t="shared" si="35"/>
        <v>0</v>
      </c>
      <c r="AC59" s="413">
        <v>0</v>
      </c>
      <c r="AD59" s="413">
        <v>0</v>
      </c>
      <c r="AE59" s="416">
        <f t="shared" si="36"/>
        <v>0</v>
      </c>
      <c r="AF59" s="305">
        <f t="shared" si="37"/>
        <v>0</v>
      </c>
      <c r="AG59" s="416">
        <f t="shared" si="38"/>
        <v>0</v>
      </c>
      <c r="AH59" s="305">
        <f t="shared" si="39"/>
        <v>0</v>
      </c>
      <c r="AI59" s="416">
        <f t="shared" si="43"/>
        <v>55</v>
      </c>
      <c r="AJ59" s="305">
        <f t="shared" si="44"/>
        <v>171</v>
      </c>
      <c r="AK59" s="416">
        <f t="shared" si="45"/>
        <v>226</v>
      </c>
      <c r="AL59" s="414">
        <v>0</v>
      </c>
      <c r="AM59" s="413">
        <v>0</v>
      </c>
      <c r="AN59" s="414">
        <v>0</v>
      </c>
      <c r="AO59" s="413">
        <f t="shared" si="11"/>
        <v>226</v>
      </c>
    </row>
    <row r="60" spans="1:41" ht="21.95" customHeight="1" x14ac:dyDescent="0.2">
      <c r="A60" s="1167"/>
      <c r="B60" s="1188"/>
      <c r="C60" s="412" t="s">
        <v>426</v>
      </c>
      <c r="D60" s="413">
        <v>2</v>
      </c>
      <c r="E60" s="413">
        <v>6</v>
      </c>
      <c r="F60" s="414">
        <v>6</v>
      </c>
      <c r="G60" s="413">
        <v>74</v>
      </c>
      <c r="H60" s="414">
        <f t="shared" si="2"/>
        <v>80</v>
      </c>
      <c r="I60" s="413">
        <v>16</v>
      </c>
      <c r="J60" s="414">
        <v>53</v>
      </c>
      <c r="K60" s="413">
        <f t="shared" si="29"/>
        <v>69</v>
      </c>
      <c r="L60" s="414">
        <v>11</v>
      </c>
      <c r="M60" s="413">
        <v>65</v>
      </c>
      <c r="N60" s="414">
        <f t="shared" si="30"/>
        <v>76</v>
      </c>
      <c r="O60" s="413">
        <f t="shared" si="31"/>
        <v>33</v>
      </c>
      <c r="P60" s="414">
        <f t="shared" si="32"/>
        <v>192</v>
      </c>
      <c r="Q60" s="413">
        <f t="shared" si="33"/>
        <v>225</v>
      </c>
      <c r="R60" s="413">
        <v>0</v>
      </c>
      <c r="S60" s="413">
        <v>0</v>
      </c>
      <c r="T60" s="413">
        <v>0</v>
      </c>
      <c r="U60" s="413">
        <v>0</v>
      </c>
      <c r="V60" s="416">
        <f t="shared" si="21"/>
        <v>0</v>
      </c>
      <c r="W60" s="417">
        <v>0</v>
      </c>
      <c r="X60" s="413">
        <v>0</v>
      </c>
      <c r="Y60" s="416">
        <f t="shared" si="34"/>
        <v>0</v>
      </c>
      <c r="Z60" s="413">
        <v>0</v>
      </c>
      <c r="AA60" s="413">
        <v>0</v>
      </c>
      <c r="AB60" s="416">
        <f t="shared" si="35"/>
        <v>0</v>
      </c>
      <c r="AC60" s="413">
        <v>0</v>
      </c>
      <c r="AD60" s="413">
        <v>0</v>
      </c>
      <c r="AE60" s="416">
        <f t="shared" si="36"/>
        <v>0</v>
      </c>
      <c r="AF60" s="305">
        <f t="shared" si="37"/>
        <v>0</v>
      </c>
      <c r="AG60" s="416">
        <f t="shared" si="38"/>
        <v>0</v>
      </c>
      <c r="AH60" s="305">
        <f t="shared" si="39"/>
        <v>0</v>
      </c>
      <c r="AI60" s="416">
        <f t="shared" si="43"/>
        <v>33</v>
      </c>
      <c r="AJ60" s="305">
        <f t="shared" si="44"/>
        <v>192</v>
      </c>
      <c r="AK60" s="416">
        <f t="shared" si="45"/>
        <v>225</v>
      </c>
      <c r="AL60" s="414">
        <v>0</v>
      </c>
      <c r="AM60" s="413">
        <v>0</v>
      </c>
      <c r="AN60" s="414">
        <v>0</v>
      </c>
      <c r="AO60" s="413">
        <f t="shared" si="11"/>
        <v>225</v>
      </c>
    </row>
    <row r="61" spans="1:41" ht="21.95" customHeight="1" x14ac:dyDescent="0.2">
      <c r="A61" s="1167"/>
      <c r="B61" s="1188"/>
      <c r="C61" s="412" t="s">
        <v>427</v>
      </c>
      <c r="D61" s="413">
        <v>2</v>
      </c>
      <c r="E61" s="413">
        <v>6</v>
      </c>
      <c r="F61" s="414">
        <v>16</v>
      </c>
      <c r="G61" s="413">
        <v>64</v>
      </c>
      <c r="H61" s="414">
        <f t="shared" si="2"/>
        <v>80</v>
      </c>
      <c r="I61" s="413">
        <v>17</v>
      </c>
      <c r="J61" s="414">
        <v>53</v>
      </c>
      <c r="K61" s="413">
        <f t="shared" si="29"/>
        <v>70</v>
      </c>
      <c r="L61" s="414">
        <v>10</v>
      </c>
      <c r="M61" s="413">
        <v>65</v>
      </c>
      <c r="N61" s="414">
        <f t="shared" si="30"/>
        <v>75</v>
      </c>
      <c r="O61" s="413">
        <f t="shared" si="31"/>
        <v>43</v>
      </c>
      <c r="P61" s="414">
        <f t="shared" si="32"/>
        <v>182</v>
      </c>
      <c r="Q61" s="413">
        <f t="shared" si="33"/>
        <v>225</v>
      </c>
      <c r="R61" s="413">
        <v>0</v>
      </c>
      <c r="S61" s="413">
        <v>0</v>
      </c>
      <c r="T61" s="413">
        <v>0</v>
      </c>
      <c r="U61" s="413">
        <v>0</v>
      </c>
      <c r="V61" s="416">
        <f t="shared" si="21"/>
        <v>0</v>
      </c>
      <c r="W61" s="417">
        <v>0</v>
      </c>
      <c r="X61" s="413">
        <v>0</v>
      </c>
      <c r="Y61" s="416">
        <f t="shared" si="34"/>
        <v>0</v>
      </c>
      <c r="Z61" s="413">
        <v>0</v>
      </c>
      <c r="AA61" s="413">
        <v>0</v>
      </c>
      <c r="AB61" s="416">
        <f t="shared" si="35"/>
        <v>0</v>
      </c>
      <c r="AC61" s="413">
        <v>0</v>
      </c>
      <c r="AD61" s="413">
        <v>0</v>
      </c>
      <c r="AE61" s="416">
        <f t="shared" si="36"/>
        <v>0</v>
      </c>
      <c r="AF61" s="305">
        <f t="shared" si="37"/>
        <v>0</v>
      </c>
      <c r="AG61" s="416">
        <f t="shared" si="38"/>
        <v>0</v>
      </c>
      <c r="AH61" s="305">
        <f t="shared" si="39"/>
        <v>0</v>
      </c>
      <c r="AI61" s="416">
        <f t="shared" si="43"/>
        <v>43</v>
      </c>
      <c r="AJ61" s="305">
        <f t="shared" si="44"/>
        <v>182</v>
      </c>
      <c r="AK61" s="416">
        <f t="shared" si="45"/>
        <v>225</v>
      </c>
      <c r="AL61" s="414">
        <v>0</v>
      </c>
      <c r="AM61" s="413">
        <v>0</v>
      </c>
      <c r="AN61" s="414">
        <v>0</v>
      </c>
      <c r="AO61" s="413">
        <f t="shared" si="11"/>
        <v>225</v>
      </c>
    </row>
    <row r="62" spans="1:41" ht="21.95" customHeight="1" x14ac:dyDescent="0.2">
      <c r="A62" s="1167"/>
      <c r="B62" s="1188"/>
      <c r="C62" s="412" t="s">
        <v>428</v>
      </c>
      <c r="D62" s="413">
        <v>2</v>
      </c>
      <c r="E62" s="413">
        <v>9</v>
      </c>
      <c r="F62" s="414">
        <v>16</v>
      </c>
      <c r="G62" s="413">
        <v>104</v>
      </c>
      <c r="H62" s="414">
        <f t="shared" si="2"/>
        <v>120</v>
      </c>
      <c r="I62" s="413">
        <v>18</v>
      </c>
      <c r="J62" s="414">
        <v>99</v>
      </c>
      <c r="K62" s="413">
        <f t="shared" si="29"/>
        <v>117</v>
      </c>
      <c r="L62" s="414">
        <v>9</v>
      </c>
      <c r="M62" s="413">
        <v>103</v>
      </c>
      <c r="N62" s="414">
        <f t="shared" si="30"/>
        <v>112</v>
      </c>
      <c r="O62" s="413">
        <f t="shared" si="31"/>
        <v>43</v>
      </c>
      <c r="P62" s="414">
        <f t="shared" si="32"/>
        <v>306</v>
      </c>
      <c r="Q62" s="413">
        <f t="shared" si="33"/>
        <v>349</v>
      </c>
      <c r="R62" s="413">
        <v>0</v>
      </c>
      <c r="S62" s="413">
        <v>0</v>
      </c>
      <c r="T62" s="413">
        <v>0</v>
      </c>
      <c r="U62" s="413">
        <v>0</v>
      </c>
      <c r="V62" s="416">
        <f t="shared" si="21"/>
        <v>0</v>
      </c>
      <c r="W62" s="417">
        <v>0</v>
      </c>
      <c r="X62" s="413">
        <v>0</v>
      </c>
      <c r="Y62" s="416">
        <f t="shared" si="34"/>
        <v>0</v>
      </c>
      <c r="Z62" s="413">
        <v>0</v>
      </c>
      <c r="AA62" s="413">
        <v>0</v>
      </c>
      <c r="AB62" s="416">
        <f t="shared" si="35"/>
        <v>0</v>
      </c>
      <c r="AC62" s="413">
        <v>0</v>
      </c>
      <c r="AD62" s="413">
        <v>0</v>
      </c>
      <c r="AE62" s="416">
        <f t="shared" si="36"/>
        <v>0</v>
      </c>
      <c r="AF62" s="305">
        <f t="shared" si="37"/>
        <v>0</v>
      </c>
      <c r="AG62" s="416">
        <f t="shared" si="38"/>
        <v>0</v>
      </c>
      <c r="AH62" s="305">
        <f t="shared" si="39"/>
        <v>0</v>
      </c>
      <c r="AI62" s="416">
        <f t="shared" si="43"/>
        <v>43</v>
      </c>
      <c r="AJ62" s="305">
        <f t="shared" si="44"/>
        <v>306</v>
      </c>
      <c r="AK62" s="416">
        <f t="shared" si="45"/>
        <v>349</v>
      </c>
      <c r="AL62" s="414">
        <v>0</v>
      </c>
      <c r="AM62" s="413">
        <v>0</v>
      </c>
      <c r="AN62" s="414">
        <v>0</v>
      </c>
      <c r="AO62" s="413">
        <f t="shared" si="11"/>
        <v>349</v>
      </c>
    </row>
    <row r="63" spans="1:41" ht="21.95" customHeight="1" x14ac:dyDescent="0.2">
      <c r="A63" s="1167"/>
      <c r="B63" s="1188"/>
      <c r="C63" s="429" t="s">
        <v>429</v>
      </c>
      <c r="D63" s="413">
        <v>1</v>
      </c>
      <c r="E63" s="413">
        <v>9</v>
      </c>
      <c r="F63" s="414">
        <v>34</v>
      </c>
      <c r="G63" s="413">
        <v>86</v>
      </c>
      <c r="H63" s="414">
        <f t="shared" si="2"/>
        <v>120</v>
      </c>
      <c r="I63" s="413">
        <v>44</v>
      </c>
      <c r="J63" s="414">
        <v>76</v>
      </c>
      <c r="K63" s="413">
        <f t="shared" si="29"/>
        <v>120</v>
      </c>
      <c r="L63" s="414">
        <v>29</v>
      </c>
      <c r="M63" s="413">
        <v>87</v>
      </c>
      <c r="N63" s="414">
        <f t="shared" si="30"/>
        <v>116</v>
      </c>
      <c r="O63" s="413">
        <f t="shared" si="31"/>
        <v>107</v>
      </c>
      <c r="P63" s="414">
        <f t="shared" si="32"/>
        <v>249</v>
      </c>
      <c r="Q63" s="413">
        <f t="shared" si="33"/>
        <v>356</v>
      </c>
      <c r="R63" s="413">
        <v>0</v>
      </c>
      <c r="S63" s="413">
        <v>0</v>
      </c>
      <c r="T63" s="413">
        <v>0</v>
      </c>
      <c r="U63" s="413">
        <v>0</v>
      </c>
      <c r="V63" s="416">
        <f t="shared" si="21"/>
        <v>0</v>
      </c>
      <c r="W63" s="417">
        <v>0</v>
      </c>
      <c r="X63" s="413">
        <v>0</v>
      </c>
      <c r="Y63" s="416">
        <f t="shared" si="34"/>
        <v>0</v>
      </c>
      <c r="Z63" s="413">
        <v>0</v>
      </c>
      <c r="AA63" s="413">
        <v>0</v>
      </c>
      <c r="AB63" s="416">
        <f t="shared" si="35"/>
        <v>0</v>
      </c>
      <c r="AC63" s="413">
        <v>0</v>
      </c>
      <c r="AD63" s="413">
        <v>0</v>
      </c>
      <c r="AE63" s="416">
        <f t="shared" si="36"/>
        <v>0</v>
      </c>
      <c r="AF63" s="305">
        <f t="shared" si="37"/>
        <v>0</v>
      </c>
      <c r="AG63" s="416">
        <f t="shared" si="38"/>
        <v>0</v>
      </c>
      <c r="AH63" s="305">
        <f t="shared" si="39"/>
        <v>0</v>
      </c>
      <c r="AI63" s="416">
        <f t="shared" si="43"/>
        <v>107</v>
      </c>
      <c r="AJ63" s="305">
        <f t="shared" si="44"/>
        <v>249</v>
      </c>
      <c r="AK63" s="416">
        <f t="shared" si="45"/>
        <v>356</v>
      </c>
      <c r="AL63" s="414">
        <v>0</v>
      </c>
      <c r="AM63" s="413">
        <v>0</v>
      </c>
      <c r="AN63" s="414">
        <v>0</v>
      </c>
      <c r="AO63" s="413">
        <f t="shared" si="11"/>
        <v>356</v>
      </c>
    </row>
    <row r="64" spans="1:41" ht="21.95" customHeight="1" x14ac:dyDescent="0.2">
      <c r="A64" s="1167"/>
      <c r="B64" s="1188"/>
      <c r="C64" s="412" t="s">
        <v>430</v>
      </c>
      <c r="D64" s="413">
        <v>0</v>
      </c>
      <c r="E64" s="413">
        <v>0</v>
      </c>
      <c r="F64" s="414">
        <v>0</v>
      </c>
      <c r="G64" s="413">
        <v>0</v>
      </c>
      <c r="H64" s="414">
        <v>0</v>
      </c>
      <c r="I64" s="413">
        <v>0</v>
      </c>
      <c r="J64" s="414">
        <v>0</v>
      </c>
      <c r="K64" s="413">
        <v>0</v>
      </c>
      <c r="L64" s="414">
        <v>0</v>
      </c>
      <c r="M64" s="413">
        <v>0</v>
      </c>
      <c r="N64" s="414">
        <v>0</v>
      </c>
      <c r="O64" s="413">
        <v>0</v>
      </c>
      <c r="P64" s="414">
        <v>0</v>
      </c>
      <c r="Q64" s="413">
        <v>0</v>
      </c>
      <c r="R64" s="414">
        <v>0</v>
      </c>
      <c r="S64" s="413">
        <v>0</v>
      </c>
      <c r="T64" s="414">
        <v>31</v>
      </c>
      <c r="U64" s="413">
        <v>19</v>
      </c>
      <c r="V64" s="416">
        <f t="shared" si="21"/>
        <v>50</v>
      </c>
      <c r="W64" s="417">
        <v>26</v>
      </c>
      <c r="X64" s="414">
        <v>22</v>
      </c>
      <c r="Y64" s="416">
        <f t="shared" si="34"/>
        <v>48</v>
      </c>
      <c r="Z64" s="414">
        <v>22</v>
      </c>
      <c r="AA64" s="413">
        <v>18</v>
      </c>
      <c r="AB64" s="305">
        <f t="shared" si="35"/>
        <v>40</v>
      </c>
      <c r="AC64" s="413">
        <v>0</v>
      </c>
      <c r="AD64" s="414">
        <v>0</v>
      </c>
      <c r="AE64" s="416">
        <f t="shared" si="36"/>
        <v>0</v>
      </c>
      <c r="AF64" s="305">
        <f t="shared" si="37"/>
        <v>79</v>
      </c>
      <c r="AG64" s="416">
        <f t="shared" si="38"/>
        <v>59</v>
      </c>
      <c r="AH64" s="305">
        <f t="shared" si="39"/>
        <v>138</v>
      </c>
      <c r="AI64" s="416">
        <f t="shared" si="43"/>
        <v>79</v>
      </c>
      <c r="AJ64" s="305">
        <f t="shared" si="44"/>
        <v>59</v>
      </c>
      <c r="AK64" s="416">
        <f t="shared" si="45"/>
        <v>138</v>
      </c>
      <c r="AL64" s="414">
        <v>0</v>
      </c>
      <c r="AM64" s="413">
        <v>0</v>
      </c>
      <c r="AN64" s="414">
        <v>0</v>
      </c>
      <c r="AO64" s="413">
        <f t="shared" si="11"/>
        <v>138</v>
      </c>
    </row>
    <row r="65" spans="1:41" ht="21.95" customHeight="1" x14ac:dyDescent="0.2">
      <c r="A65" s="1167"/>
      <c r="B65" s="1192"/>
      <c r="C65" s="430" t="s">
        <v>431</v>
      </c>
      <c r="D65" s="418">
        <v>0</v>
      </c>
      <c r="E65" s="418">
        <v>0</v>
      </c>
      <c r="F65" s="419">
        <v>0</v>
      </c>
      <c r="G65" s="418">
        <v>0</v>
      </c>
      <c r="H65" s="419">
        <v>0</v>
      </c>
      <c r="I65" s="418">
        <v>0</v>
      </c>
      <c r="J65" s="419">
        <v>0</v>
      </c>
      <c r="K65" s="418">
        <v>0</v>
      </c>
      <c r="L65" s="419">
        <v>0</v>
      </c>
      <c r="M65" s="418">
        <v>0</v>
      </c>
      <c r="N65" s="419">
        <v>0</v>
      </c>
      <c r="O65" s="418">
        <v>0</v>
      </c>
      <c r="P65" s="419">
        <v>0</v>
      </c>
      <c r="Q65" s="418">
        <v>0</v>
      </c>
      <c r="R65" s="419">
        <v>0</v>
      </c>
      <c r="S65" s="418">
        <v>0</v>
      </c>
      <c r="T65" s="419">
        <v>16</v>
      </c>
      <c r="U65" s="418">
        <v>29</v>
      </c>
      <c r="V65" s="420">
        <f t="shared" si="21"/>
        <v>45</v>
      </c>
      <c r="W65" s="426">
        <v>21</v>
      </c>
      <c r="X65" s="419">
        <v>21</v>
      </c>
      <c r="Y65" s="420">
        <f t="shared" si="34"/>
        <v>42</v>
      </c>
      <c r="Z65" s="419">
        <v>24</v>
      </c>
      <c r="AA65" s="418">
        <v>28</v>
      </c>
      <c r="AB65" s="421">
        <f t="shared" si="35"/>
        <v>52</v>
      </c>
      <c r="AC65" s="418">
        <v>0</v>
      </c>
      <c r="AD65" s="419">
        <v>0</v>
      </c>
      <c r="AE65" s="420">
        <f t="shared" si="36"/>
        <v>0</v>
      </c>
      <c r="AF65" s="421">
        <f t="shared" si="37"/>
        <v>61</v>
      </c>
      <c r="AG65" s="420">
        <f t="shared" si="38"/>
        <v>78</v>
      </c>
      <c r="AH65" s="421">
        <f t="shared" si="39"/>
        <v>139</v>
      </c>
      <c r="AI65" s="420">
        <f t="shared" si="43"/>
        <v>61</v>
      </c>
      <c r="AJ65" s="421">
        <f t="shared" si="44"/>
        <v>78</v>
      </c>
      <c r="AK65" s="420">
        <f t="shared" si="45"/>
        <v>139</v>
      </c>
      <c r="AL65" s="419">
        <v>0</v>
      </c>
      <c r="AM65" s="418">
        <v>0</v>
      </c>
      <c r="AN65" s="419">
        <v>0</v>
      </c>
      <c r="AO65" s="418">
        <f t="shared" si="11"/>
        <v>139</v>
      </c>
    </row>
    <row r="66" spans="1:41" ht="21.95" customHeight="1" x14ac:dyDescent="0.2">
      <c r="A66" s="1167"/>
      <c r="B66" s="1187" t="s">
        <v>432</v>
      </c>
      <c r="C66" s="408" t="s">
        <v>1</v>
      </c>
      <c r="D66" s="431">
        <f>SUM(D67:D75)</f>
        <v>9</v>
      </c>
      <c r="E66" s="431">
        <f>SUM(E67:E75)</f>
        <v>27</v>
      </c>
      <c r="F66" s="431">
        <f t="shared" ref="F66:AO66" si="46">SUM(F67:F75)</f>
        <v>238</v>
      </c>
      <c r="G66" s="431">
        <f t="shared" si="46"/>
        <v>93</v>
      </c>
      <c r="H66" s="431">
        <f t="shared" si="46"/>
        <v>331</v>
      </c>
      <c r="I66" s="431">
        <f t="shared" si="46"/>
        <v>241</v>
      </c>
      <c r="J66" s="431">
        <f t="shared" si="46"/>
        <v>102</v>
      </c>
      <c r="K66" s="431">
        <f t="shared" si="46"/>
        <v>343</v>
      </c>
      <c r="L66" s="431">
        <f t="shared" si="46"/>
        <v>215</v>
      </c>
      <c r="M66" s="431">
        <f t="shared" si="46"/>
        <v>92</v>
      </c>
      <c r="N66" s="431">
        <f t="shared" si="46"/>
        <v>307</v>
      </c>
      <c r="O66" s="431">
        <f t="shared" si="46"/>
        <v>694</v>
      </c>
      <c r="P66" s="431">
        <f t="shared" si="46"/>
        <v>287</v>
      </c>
      <c r="Q66" s="431">
        <f t="shared" si="46"/>
        <v>981</v>
      </c>
      <c r="R66" s="431">
        <f t="shared" si="46"/>
        <v>0</v>
      </c>
      <c r="S66" s="431">
        <f t="shared" si="46"/>
        <v>0</v>
      </c>
      <c r="T66" s="431">
        <f t="shared" si="46"/>
        <v>0</v>
      </c>
      <c r="U66" s="431">
        <f t="shared" si="46"/>
        <v>0</v>
      </c>
      <c r="V66" s="431">
        <f t="shared" si="46"/>
        <v>0</v>
      </c>
      <c r="W66" s="431">
        <f t="shared" si="46"/>
        <v>0</v>
      </c>
      <c r="X66" s="431">
        <f t="shared" si="46"/>
        <v>0</v>
      </c>
      <c r="Y66" s="431">
        <f t="shared" si="46"/>
        <v>0</v>
      </c>
      <c r="Z66" s="431">
        <f t="shared" si="46"/>
        <v>0</v>
      </c>
      <c r="AA66" s="431">
        <f t="shared" si="46"/>
        <v>0</v>
      </c>
      <c r="AB66" s="431">
        <f t="shared" si="46"/>
        <v>0</v>
      </c>
      <c r="AC66" s="431">
        <f t="shared" si="46"/>
        <v>0</v>
      </c>
      <c r="AD66" s="431">
        <f t="shared" si="46"/>
        <v>0</v>
      </c>
      <c r="AE66" s="431">
        <f t="shared" si="46"/>
        <v>0</v>
      </c>
      <c r="AF66" s="431">
        <f t="shared" si="46"/>
        <v>0</v>
      </c>
      <c r="AG66" s="431">
        <f t="shared" si="46"/>
        <v>0</v>
      </c>
      <c r="AH66" s="431">
        <f t="shared" si="46"/>
        <v>0</v>
      </c>
      <c r="AI66" s="431">
        <f t="shared" si="46"/>
        <v>694</v>
      </c>
      <c r="AJ66" s="431">
        <f t="shared" si="46"/>
        <v>287</v>
      </c>
      <c r="AK66" s="431">
        <f t="shared" si="46"/>
        <v>981</v>
      </c>
      <c r="AL66" s="431">
        <f t="shared" si="46"/>
        <v>43</v>
      </c>
      <c r="AM66" s="431">
        <f t="shared" si="46"/>
        <v>3</v>
      </c>
      <c r="AN66" s="431">
        <f t="shared" si="46"/>
        <v>46</v>
      </c>
      <c r="AO66" s="431">
        <f t="shared" si="46"/>
        <v>1027</v>
      </c>
    </row>
    <row r="67" spans="1:41" ht="21.95" customHeight="1" x14ac:dyDescent="0.2">
      <c r="A67" s="1167"/>
      <c r="B67" s="1188"/>
      <c r="C67" s="428" t="s">
        <v>433</v>
      </c>
      <c r="D67" s="413">
        <v>1</v>
      </c>
      <c r="E67" s="413">
        <v>3</v>
      </c>
      <c r="F67" s="414">
        <v>24</v>
      </c>
      <c r="G67" s="413">
        <v>16</v>
      </c>
      <c r="H67" s="414">
        <f t="shared" ref="H67:H79" si="47">+F67+G67</f>
        <v>40</v>
      </c>
      <c r="I67" s="413">
        <v>24</v>
      </c>
      <c r="J67" s="414">
        <v>15</v>
      </c>
      <c r="K67" s="413">
        <f t="shared" ref="K67:K75" si="48">+I67+J67</f>
        <v>39</v>
      </c>
      <c r="L67" s="414">
        <v>27</v>
      </c>
      <c r="M67" s="413">
        <v>13</v>
      </c>
      <c r="N67" s="414">
        <f t="shared" ref="N67:N79" si="49">+L67+M67</f>
        <v>40</v>
      </c>
      <c r="O67" s="413">
        <f t="shared" ref="O67:O75" si="50">+F67+I67+L67</f>
        <v>75</v>
      </c>
      <c r="P67" s="414">
        <f t="shared" ref="P67:P75" si="51">+G67+J67+M67</f>
        <v>44</v>
      </c>
      <c r="Q67" s="413">
        <f t="shared" ref="Q67:Q75" si="52">+O67+P67</f>
        <v>119</v>
      </c>
      <c r="R67" s="413">
        <v>0</v>
      </c>
      <c r="S67" s="413">
        <v>0</v>
      </c>
      <c r="T67" s="413">
        <v>0</v>
      </c>
      <c r="U67" s="413">
        <v>0</v>
      </c>
      <c r="V67" s="416">
        <v>0</v>
      </c>
      <c r="W67" s="417">
        <v>0</v>
      </c>
      <c r="X67" s="413">
        <v>0</v>
      </c>
      <c r="Y67" s="416">
        <v>0</v>
      </c>
      <c r="Z67" s="413">
        <v>0</v>
      </c>
      <c r="AA67" s="413">
        <v>0</v>
      </c>
      <c r="AB67" s="416">
        <v>0</v>
      </c>
      <c r="AC67" s="413">
        <v>0</v>
      </c>
      <c r="AD67" s="413">
        <v>0</v>
      </c>
      <c r="AE67" s="416">
        <v>0</v>
      </c>
      <c r="AF67" s="305">
        <v>0</v>
      </c>
      <c r="AG67" s="416">
        <v>0</v>
      </c>
      <c r="AH67" s="305">
        <v>0</v>
      </c>
      <c r="AI67" s="416">
        <f t="shared" ref="AI67" si="53">O67+AF67</f>
        <v>75</v>
      </c>
      <c r="AJ67" s="305">
        <f t="shared" ref="AJ67" si="54">P67+AG67</f>
        <v>44</v>
      </c>
      <c r="AK67" s="416">
        <f t="shared" ref="AK67" si="55">Q67+AH67</f>
        <v>119</v>
      </c>
      <c r="AL67" s="414">
        <v>0</v>
      </c>
      <c r="AM67" s="413">
        <v>0</v>
      </c>
      <c r="AN67" s="414">
        <v>0</v>
      </c>
      <c r="AO67" s="413">
        <f t="shared" si="11"/>
        <v>119</v>
      </c>
    </row>
    <row r="68" spans="1:41" ht="21.95" customHeight="1" x14ac:dyDescent="0.2">
      <c r="A68" s="1167"/>
      <c r="B68" s="1188"/>
      <c r="C68" s="428" t="s">
        <v>434</v>
      </c>
      <c r="D68" s="413">
        <v>1</v>
      </c>
      <c r="E68" s="413">
        <v>3</v>
      </c>
      <c r="F68" s="414">
        <v>39</v>
      </c>
      <c r="G68" s="413">
        <v>1</v>
      </c>
      <c r="H68" s="414">
        <f t="shared" si="47"/>
        <v>40</v>
      </c>
      <c r="I68" s="413">
        <v>35</v>
      </c>
      <c r="J68" s="414">
        <v>3</v>
      </c>
      <c r="K68" s="413">
        <f t="shared" si="48"/>
        <v>38</v>
      </c>
      <c r="L68" s="414">
        <v>25</v>
      </c>
      <c r="M68" s="413">
        <v>1</v>
      </c>
      <c r="N68" s="414">
        <f t="shared" si="49"/>
        <v>26</v>
      </c>
      <c r="O68" s="413">
        <f t="shared" si="50"/>
        <v>99</v>
      </c>
      <c r="P68" s="414">
        <f t="shared" si="51"/>
        <v>5</v>
      </c>
      <c r="Q68" s="413">
        <f t="shared" si="52"/>
        <v>104</v>
      </c>
      <c r="R68" s="413">
        <v>0</v>
      </c>
      <c r="S68" s="413">
        <v>0</v>
      </c>
      <c r="T68" s="413">
        <v>0</v>
      </c>
      <c r="U68" s="413">
        <v>0</v>
      </c>
      <c r="V68" s="416">
        <v>0</v>
      </c>
      <c r="W68" s="417">
        <v>0</v>
      </c>
      <c r="X68" s="413">
        <v>0</v>
      </c>
      <c r="Y68" s="416">
        <v>0</v>
      </c>
      <c r="Z68" s="413">
        <v>0</v>
      </c>
      <c r="AA68" s="413">
        <v>0</v>
      </c>
      <c r="AB68" s="416">
        <v>0</v>
      </c>
      <c r="AC68" s="413">
        <v>0</v>
      </c>
      <c r="AD68" s="413">
        <v>0</v>
      </c>
      <c r="AE68" s="416">
        <v>0</v>
      </c>
      <c r="AF68" s="305">
        <v>0</v>
      </c>
      <c r="AG68" s="416">
        <v>0</v>
      </c>
      <c r="AH68" s="305">
        <v>0</v>
      </c>
      <c r="AI68" s="416">
        <f t="shared" ref="AI68:AI74" si="56">O68+AF68</f>
        <v>99</v>
      </c>
      <c r="AJ68" s="305">
        <f t="shared" ref="AJ68:AJ74" si="57">P68+AG68</f>
        <v>5</v>
      </c>
      <c r="AK68" s="416">
        <f t="shared" ref="AK68:AK74" si="58">Q68+AH68</f>
        <v>104</v>
      </c>
      <c r="AL68" s="414">
        <v>0</v>
      </c>
      <c r="AM68" s="413">
        <v>0</v>
      </c>
      <c r="AN68" s="414">
        <v>0</v>
      </c>
      <c r="AO68" s="413">
        <f t="shared" si="11"/>
        <v>104</v>
      </c>
    </row>
    <row r="69" spans="1:41" ht="21.95" customHeight="1" x14ac:dyDescent="0.2">
      <c r="A69" s="1167"/>
      <c r="B69" s="1188"/>
      <c r="C69" s="428" t="s">
        <v>435</v>
      </c>
      <c r="D69" s="413">
        <v>1</v>
      </c>
      <c r="E69" s="413">
        <v>3</v>
      </c>
      <c r="F69" s="414">
        <v>34</v>
      </c>
      <c r="G69" s="413">
        <v>2</v>
      </c>
      <c r="H69" s="414">
        <f t="shared" si="47"/>
        <v>36</v>
      </c>
      <c r="I69" s="413">
        <v>38</v>
      </c>
      <c r="J69" s="414">
        <v>2</v>
      </c>
      <c r="K69" s="413">
        <f t="shared" si="48"/>
        <v>40</v>
      </c>
      <c r="L69" s="414">
        <v>39</v>
      </c>
      <c r="M69" s="413">
        <v>0</v>
      </c>
      <c r="N69" s="414">
        <f t="shared" si="49"/>
        <v>39</v>
      </c>
      <c r="O69" s="413">
        <f t="shared" si="50"/>
        <v>111</v>
      </c>
      <c r="P69" s="414">
        <f t="shared" si="51"/>
        <v>4</v>
      </c>
      <c r="Q69" s="413">
        <f t="shared" si="52"/>
        <v>115</v>
      </c>
      <c r="R69" s="413">
        <v>0</v>
      </c>
      <c r="S69" s="413">
        <v>0</v>
      </c>
      <c r="T69" s="413">
        <v>0</v>
      </c>
      <c r="U69" s="413">
        <v>0</v>
      </c>
      <c r="V69" s="416">
        <v>0</v>
      </c>
      <c r="W69" s="417">
        <v>0</v>
      </c>
      <c r="X69" s="413">
        <v>0</v>
      </c>
      <c r="Y69" s="416">
        <v>0</v>
      </c>
      <c r="Z69" s="413">
        <v>0</v>
      </c>
      <c r="AA69" s="413">
        <v>0</v>
      </c>
      <c r="AB69" s="416">
        <v>0</v>
      </c>
      <c r="AC69" s="413">
        <v>0</v>
      </c>
      <c r="AD69" s="413">
        <v>0</v>
      </c>
      <c r="AE69" s="416">
        <v>0</v>
      </c>
      <c r="AF69" s="305">
        <v>0</v>
      </c>
      <c r="AG69" s="416">
        <v>0</v>
      </c>
      <c r="AH69" s="305">
        <v>0</v>
      </c>
      <c r="AI69" s="416">
        <f t="shared" si="56"/>
        <v>111</v>
      </c>
      <c r="AJ69" s="305">
        <f t="shared" si="57"/>
        <v>4</v>
      </c>
      <c r="AK69" s="416">
        <f t="shared" si="58"/>
        <v>115</v>
      </c>
      <c r="AL69" s="414">
        <v>14</v>
      </c>
      <c r="AM69" s="413">
        <v>0</v>
      </c>
      <c r="AN69" s="414">
        <f>+AL69+AM69</f>
        <v>14</v>
      </c>
      <c r="AO69" s="413">
        <f t="shared" si="11"/>
        <v>129</v>
      </c>
    </row>
    <row r="70" spans="1:41" ht="21.95" customHeight="1" x14ac:dyDescent="0.2">
      <c r="A70" s="1167"/>
      <c r="B70" s="1188"/>
      <c r="C70" s="428" t="s">
        <v>436</v>
      </c>
      <c r="D70" s="413">
        <v>1</v>
      </c>
      <c r="E70" s="413">
        <v>3</v>
      </c>
      <c r="F70" s="414">
        <v>22</v>
      </c>
      <c r="G70" s="413">
        <v>7</v>
      </c>
      <c r="H70" s="414">
        <f t="shared" si="47"/>
        <v>29</v>
      </c>
      <c r="I70" s="413">
        <v>21</v>
      </c>
      <c r="J70" s="414">
        <v>8</v>
      </c>
      <c r="K70" s="413">
        <f t="shared" si="48"/>
        <v>29</v>
      </c>
      <c r="L70" s="414">
        <v>18</v>
      </c>
      <c r="M70" s="413">
        <v>8</v>
      </c>
      <c r="N70" s="414">
        <f t="shared" si="49"/>
        <v>26</v>
      </c>
      <c r="O70" s="413">
        <f t="shared" si="50"/>
        <v>61</v>
      </c>
      <c r="P70" s="414">
        <f t="shared" si="51"/>
        <v>23</v>
      </c>
      <c r="Q70" s="413">
        <f t="shared" si="52"/>
        <v>84</v>
      </c>
      <c r="R70" s="413">
        <v>0</v>
      </c>
      <c r="S70" s="413">
        <v>0</v>
      </c>
      <c r="T70" s="413">
        <v>0</v>
      </c>
      <c r="U70" s="413">
        <v>0</v>
      </c>
      <c r="V70" s="416">
        <v>0</v>
      </c>
      <c r="W70" s="417">
        <v>0</v>
      </c>
      <c r="X70" s="413">
        <v>0</v>
      </c>
      <c r="Y70" s="416">
        <v>0</v>
      </c>
      <c r="Z70" s="413">
        <v>0</v>
      </c>
      <c r="AA70" s="413">
        <v>0</v>
      </c>
      <c r="AB70" s="416">
        <v>0</v>
      </c>
      <c r="AC70" s="413">
        <v>0</v>
      </c>
      <c r="AD70" s="413">
        <v>0</v>
      </c>
      <c r="AE70" s="416">
        <v>0</v>
      </c>
      <c r="AF70" s="305">
        <v>0</v>
      </c>
      <c r="AG70" s="416">
        <v>0</v>
      </c>
      <c r="AH70" s="305">
        <v>0</v>
      </c>
      <c r="AI70" s="416">
        <f t="shared" si="56"/>
        <v>61</v>
      </c>
      <c r="AJ70" s="305">
        <f t="shared" si="57"/>
        <v>23</v>
      </c>
      <c r="AK70" s="416">
        <f t="shared" si="58"/>
        <v>84</v>
      </c>
      <c r="AL70" s="414">
        <v>0</v>
      </c>
      <c r="AM70" s="413">
        <v>0</v>
      </c>
      <c r="AN70" s="414">
        <v>0</v>
      </c>
      <c r="AO70" s="413">
        <f t="shared" si="11"/>
        <v>84</v>
      </c>
    </row>
    <row r="71" spans="1:41" ht="21.95" customHeight="1" x14ac:dyDescent="0.2">
      <c r="A71" s="411"/>
      <c r="B71" s="1188"/>
      <c r="C71" s="428" t="s">
        <v>437</v>
      </c>
      <c r="D71" s="413">
        <v>2</v>
      </c>
      <c r="E71" s="413">
        <v>6</v>
      </c>
      <c r="F71" s="414">
        <v>37</v>
      </c>
      <c r="G71" s="413">
        <v>35</v>
      </c>
      <c r="H71" s="414">
        <f t="shared" si="47"/>
        <v>72</v>
      </c>
      <c r="I71" s="413">
        <v>30</v>
      </c>
      <c r="J71" s="414">
        <v>47</v>
      </c>
      <c r="K71" s="413">
        <f t="shared" si="48"/>
        <v>77</v>
      </c>
      <c r="L71" s="414">
        <v>28</v>
      </c>
      <c r="M71" s="413">
        <v>46</v>
      </c>
      <c r="N71" s="414">
        <f t="shared" si="49"/>
        <v>74</v>
      </c>
      <c r="O71" s="413">
        <f t="shared" si="50"/>
        <v>95</v>
      </c>
      <c r="P71" s="414">
        <f t="shared" si="51"/>
        <v>128</v>
      </c>
      <c r="Q71" s="413">
        <f t="shared" si="52"/>
        <v>223</v>
      </c>
      <c r="R71" s="413">
        <v>0</v>
      </c>
      <c r="S71" s="413">
        <v>0</v>
      </c>
      <c r="T71" s="413">
        <v>0</v>
      </c>
      <c r="U71" s="413">
        <v>0</v>
      </c>
      <c r="V71" s="416">
        <v>0</v>
      </c>
      <c r="W71" s="417">
        <v>0</v>
      </c>
      <c r="X71" s="413">
        <v>0</v>
      </c>
      <c r="Y71" s="416">
        <v>0</v>
      </c>
      <c r="Z71" s="413">
        <v>0</v>
      </c>
      <c r="AA71" s="413">
        <v>0</v>
      </c>
      <c r="AB71" s="416">
        <v>0</v>
      </c>
      <c r="AC71" s="413">
        <v>0</v>
      </c>
      <c r="AD71" s="413">
        <v>0</v>
      </c>
      <c r="AE71" s="416">
        <v>0</v>
      </c>
      <c r="AF71" s="305">
        <v>0</v>
      </c>
      <c r="AG71" s="416">
        <v>0</v>
      </c>
      <c r="AH71" s="305">
        <v>0</v>
      </c>
      <c r="AI71" s="416">
        <f t="shared" si="56"/>
        <v>95</v>
      </c>
      <c r="AJ71" s="305">
        <f t="shared" si="57"/>
        <v>128</v>
      </c>
      <c r="AK71" s="416">
        <f t="shared" si="58"/>
        <v>223</v>
      </c>
      <c r="AL71" s="414">
        <v>0</v>
      </c>
      <c r="AM71" s="413">
        <v>0</v>
      </c>
      <c r="AN71" s="414">
        <v>0</v>
      </c>
      <c r="AO71" s="413">
        <f t="shared" si="11"/>
        <v>223</v>
      </c>
    </row>
    <row r="72" spans="1:41" ht="21.95" customHeight="1" x14ac:dyDescent="0.2">
      <c r="A72" s="411"/>
      <c r="B72" s="1188"/>
      <c r="C72" s="428" t="s">
        <v>568</v>
      </c>
      <c r="D72" s="413">
        <v>0</v>
      </c>
      <c r="E72" s="413">
        <v>0</v>
      </c>
      <c r="F72" s="414">
        <v>0</v>
      </c>
      <c r="G72" s="413">
        <v>0</v>
      </c>
      <c r="H72" s="414">
        <f t="shared" ref="H72" si="59">+F72+G72</f>
        <v>0</v>
      </c>
      <c r="I72" s="413">
        <v>0</v>
      </c>
      <c r="J72" s="414">
        <v>0</v>
      </c>
      <c r="K72" s="413">
        <f t="shared" ref="K72" si="60">+I72+J72</f>
        <v>0</v>
      </c>
      <c r="L72" s="414">
        <v>0</v>
      </c>
      <c r="M72" s="413">
        <v>0</v>
      </c>
      <c r="N72" s="414">
        <f t="shared" ref="N72" si="61">+L72+M72</f>
        <v>0</v>
      </c>
      <c r="O72" s="413">
        <f t="shared" ref="O72" si="62">+F72+I72+L72</f>
        <v>0</v>
      </c>
      <c r="P72" s="414">
        <f t="shared" ref="P72" si="63">+G72+J72+M72</f>
        <v>0</v>
      </c>
      <c r="Q72" s="413">
        <f t="shared" ref="Q72" si="64">+O72+P72</f>
        <v>0</v>
      </c>
      <c r="R72" s="413">
        <v>0</v>
      </c>
      <c r="S72" s="413">
        <v>0</v>
      </c>
      <c r="T72" s="413">
        <v>0</v>
      </c>
      <c r="U72" s="413">
        <v>0</v>
      </c>
      <c r="V72" s="416">
        <v>0</v>
      </c>
      <c r="W72" s="417">
        <v>0</v>
      </c>
      <c r="X72" s="413">
        <v>0</v>
      </c>
      <c r="Y72" s="416">
        <v>0</v>
      </c>
      <c r="Z72" s="413">
        <v>0</v>
      </c>
      <c r="AA72" s="413">
        <v>0</v>
      </c>
      <c r="AB72" s="416">
        <v>0</v>
      </c>
      <c r="AC72" s="413">
        <v>0</v>
      </c>
      <c r="AD72" s="413">
        <v>0</v>
      </c>
      <c r="AE72" s="416">
        <v>0</v>
      </c>
      <c r="AF72" s="305">
        <v>0</v>
      </c>
      <c r="AG72" s="416">
        <v>0</v>
      </c>
      <c r="AH72" s="305">
        <v>0</v>
      </c>
      <c r="AI72" s="416">
        <f t="shared" ref="AI72" si="65">O72+AF72</f>
        <v>0</v>
      </c>
      <c r="AJ72" s="305">
        <f t="shared" ref="AJ72" si="66">P72+AG72</f>
        <v>0</v>
      </c>
      <c r="AK72" s="416">
        <f t="shared" ref="AK72" si="67">Q72+AH72</f>
        <v>0</v>
      </c>
      <c r="AL72" s="414">
        <v>13</v>
      </c>
      <c r="AM72" s="413">
        <v>1</v>
      </c>
      <c r="AN72" s="414">
        <f>+AL72+AM72</f>
        <v>14</v>
      </c>
      <c r="AO72" s="413">
        <f t="shared" ref="AO72" si="68">AK72+AN72</f>
        <v>14</v>
      </c>
    </row>
    <row r="73" spans="1:41" ht="21.95" customHeight="1" x14ac:dyDescent="0.2">
      <c r="A73" s="411"/>
      <c r="B73" s="1188"/>
      <c r="C73" s="428" t="s">
        <v>618</v>
      </c>
      <c r="D73" s="413">
        <v>1</v>
      </c>
      <c r="E73" s="413">
        <v>3</v>
      </c>
      <c r="F73" s="414">
        <v>38</v>
      </c>
      <c r="G73" s="413">
        <v>1</v>
      </c>
      <c r="H73" s="414">
        <f t="shared" si="47"/>
        <v>39</v>
      </c>
      <c r="I73" s="413">
        <v>37</v>
      </c>
      <c r="J73" s="414">
        <v>3</v>
      </c>
      <c r="K73" s="413">
        <f t="shared" si="48"/>
        <v>40</v>
      </c>
      <c r="L73" s="414">
        <v>34</v>
      </c>
      <c r="M73" s="413">
        <v>0</v>
      </c>
      <c r="N73" s="414">
        <f t="shared" si="49"/>
        <v>34</v>
      </c>
      <c r="O73" s="413">
        <f t="shared" si="50"/>
        <v>109</v>
      </c>
      <c r="P73" s="414">
        <f t="shared" si="51"/>
        <v>4</v>
      </c>
      <c r="Q73" s="413">
        <f t="shared" si="52"/>
        <v>113</v>
      </c>
      <c r="R73" s="413">
        <v>0</v>
      </c>
      <c r="S73" s="413">
        <v>0</v>
      </c>
      <c r="T73" s="413">
        <v>0</v>
      </c>
      <c r="U73" s="413">
        <v>0</v>
      </c>
      <c r="V73" s="416">
        <v>0</v>
      </c>
      <c r="W73" s="417">
        <v>0</v>
      </c>
      <c r="X73" s="413">
        <v>0</v>
      </c>
      <c r="Y73" s="416">
        <v>0</v>
      </c>
      <c r="Z73" s="413">
        <v>0</v>
      </c>
      <c r="AA73" s="413">
        <v>0</v>
      </c>
      <c r="AB73" s="416">
        <v>0</v>
      </c>
      <c r="AC73" s="413">
        <v>0</v>
      </c>
      <c r="AD73" s="413">
        <v>0</v>
      </c>
      <c r="AE73" s="416">
        <v>0</v>
      </c>
      <c r="AF73" s="305">
        <v>0</v>
      </c>
      <c r="AG73" s="416">
        <v>0</v>
      </c>
      <c r="AH73" s="305">
        <v>0</v>
      </c>
      <c r="AI73" s="416">
        <f t="shared" si="56"/>
        <v>109</v>
      </c>
      <c r="AJ73" s="305">
        <f t="shared" si="57"/>
        <v>4</v>
      </c>
      <c r="AK73" s="416">
        <f t="shared" si="58"/>
        <v>113</v>
      </c>
      <c r="AL73" s="414">
        <v>0</v>
      </c>
      <c r="AM73" s="413">
        <v>0</v>
      </c>
      <c r="AN73" s="414">
        <v>0</v>
      </c>
      <c r="AO73" s="413">
        <f t="shared" si="11"/>
        <v>113</v>
      </c>
    </row>
    <row r="74" spans="1:41" ht="21.95" customHeight="1" x14ac:dyDescent="0.2">
      <c r="A74" s="411"/>
      <c r="B74" s="1188"/>
      <c r="C74" s="428" t="s">
        <v>438</v>
      </c>
      <c r="D74" s="413">
        <v>1</v>
      </c>
      <c r="E74" s="413">
        <v>3</v>
      </c>
      <c r="F74" s="414">
        <v>20</v>
      </c>
      <c r="G74" s="413">
        <v>16</v>
      </c>
      <c r="H74" s="414">
        <f t="shared" si="47"/>
        <v>36</v>
      </c>
      <c r="I74" s="413">
        <v>35</v>
      </c>
      <c r="J74" s="414">
        <v>5</v>
      </c>
      <c r="K74" s="413">
        <f t="shared" si="48"/>
        <v>40</v>
      </c>
      <c r="L74" s="414">
        <v>24</v>
      </c>
      <c r="M74" s="413">
        <v>16</v>
      </c>
      <c r="N74" s="414">
        <f t="shared" si="49"/>
        <v>40</v>
      </c>
      <c r="O74" s="413">
        <f t="shared" si="50"/>
        <v>79</v>
      </c>
      <c r="P74" s="414">
        <f t="shared" si="51"/>
        <v>37</v>
      </c>
      <c r="Q74" s="413">
        <f t="shared" si="52"/>
        <v>116</v>
      </c>
      <c r="R74" s="414">
        <v>0</v>
      </c>
      <c r="S74" s="413">
        <v>0</v>
      </c>
      <c r="T74" s="414">
        <v>0</v>
      </c>
      <c r="U74" s="413">
        <v>0</v>
      </c>
      <c r="V74" s="416">
        <v>0</v>
      </c>
      <c r="W74" s="417">
        <v>0</v>
      </c>
      <c r="X74" s="414">
        <v>0</v>
      </c>
      <c r="Y74" s="416">
        <v>0</v>
      </c>
      <c r="Z74" s="414">
        <v>0</v>
      </c>
      <c r="AA74" s="413">
        <v>0</v>
      </c>
      <c r="AB74" s="305">
        <v>0</v>
      </c>
      <c r="AC74" s="413">
        <v>0</v>
      </c>
      <c r="AD74" s="414">
        <v>0</v>
      </c>
      <c r="AE74" s="416">
        <v>0</v>
      </c>
      <c r="AF74" s="305">
        <v>0</v>
      </c>
      <c r="AG74" s="416">
        <v>0</v>
      </c>
      <c r="AH74" s="305">
        <v>0</v>
      </c>
      <c r="AI74" s="416">
        <f t="shared" si="56"/>
        <v>79</v>
      </c>
      <c r="AJ74" s="305">
        <f t="shared" si="57"/>
        <v>37</v>
      </c>
      <c r="AK74" s="416">
        <f t="shared" si="58"/>
        <v>116</v>
      </c>
      <c r="AL74" s="414">
        <v>16</v>
      </c>
      <c r="AM74" s="413">
        <v>2</v>
      </c>
      <c r="AN74" s="414">
        <f>+AL74+AM74</f>
        <v>18</v>
      </c>
      <c r="AO74" s="413">
        <f t="shared" si="11"/>
        <v>134</v>
      </c>
    </row>
    <row r="75" spans="1:41" ht="21.95" customHeight="1" x14ac:dyDescent="0.2">
      <c r="A75" s="411"/>
      <c r="B75" s="1188"/>
      <c r="C75" s="428" t="s">
        <v>439</v>
      </c>
      <c r="D75" s="413">
        <v>1</v>
      </c>
      <c r="E75" s="413">
        <v>3</v>
      </c>
      <c r="F75" s="414">
        <v>24</v>
      </c>
      <c r="G75" s="413">
        <v>15</v>
      </c>
      <c r="H75" s="414">
        <f t="shared" si="47"/>
        <v>39</v>
      </c>
      <c r="I75" s="413">
        <v>21</v>
      </c>
      <c r="J75" s="414">
        <v>19</v>
      </c>
      <c r="K75" s="413">
        <f t="shared" si="48"/>
        <v>40</v>
      </c>
      <c r="L75" s="414">
        <v>20</v>
      </c>
      <c r="M75" s="413">
        <v>8</v>
      </c>
      <c r="N75" s="414">
        <f t="shared" si="49"/>
        <v>28</v>
      </c>
      <c r="O75" s="413">
        <f t="shared" si="50"/>
        <v>65</v>
      </c>
      <c r="P75" s="414">
        <f t="shared" si="51"/>
        <v>42</v>
      </c>
      <c r="Q75" s="413">
        <f t="shared" si="52"/>
        <v>107</v>
      </c>
      <c r="R75" s="414">
        <v>0</v>
      </c>
      <c r="S75" s="413">
        <v>0</v>
      </c>
      <c r="T75" s="414">
        <v>0</v>
      </c>
      <c r="U75" s="413">
        <v>0</v>
      </c>
      <c r="V75" s="416">
        <v>0</v>
      </c>
      <c r="W75" s="417">
        <v>0</v>
      </c>
      <c r="X75" s="414">
        <v>0</v>
      </c>
      <c r="Y75" s="416">
        <v>0</v>
      </c>
      <c r="Z75" s="414">
        <v>0</v>
      </c>
      <c r="AA75" s="413">
        <v>0</v>
      </c>
      <c r="AB75" s="305">
        <v>0</v>
      </c>
      <c r="AC75" s="413">
        <v>0</v>
      </c>
      <c r="AD75" s="414">
        <v>0</v>
      </c>
      <c r="AE75" s="416">
        <v>0</v>
      </c>
      <c r="AF75" s="305">
        <v>0</v>
      </c>
      <c r="AG75" s="416">
        <v>0</v>
      </c>
      <c r="AH75" s="305">
        <v>0</v>
      </c>
      <c r="AI75" s="416">
        <f t="shared" ref="AI75" si="69">O75+AF75</f>
        <v>65</v>
      </c>
      <c r="AJ75" s="305">
        <f t="shared" ref="AJ75" si="70">P75+AG75</f>
        <v>42</v>
      </c>
      <c r="AK75" s="416">
        <f t="shared" ref="AK75" si="71">Q75+AH75</f>
        <v>107</v>
      </c>
      <c r="AL75" s="414">
        <v>0</v>
      </c>
      <c r="AM75" s="413">
        <v>0</v>
      </c>
      <c r="AN75" s="414">
        <v>0</v>
      </c>
      <c r="AO75" s="413">
        <f t="shared" si="11"/>
        <v>107</v>
      </c>
    </row>
    <row r="76" spans="1:41" ht="21.95" customHeight="1" x14ac:dyDescent="0.2">
      <c r="A76" s="411"/>
      <c r="B76" s="1193" t="s">
        <v>440</v>
      </c>
      <c r="C76" s="432" t="s">
        <v>1</v>
      </c>
      <c r="D76" s="433">
        <f>SUM(D77:D79)</f>
        <v>3</v>
      </c>
      <c r="E76" s="433">
        <f>SUM(E77:E79)</f>
        <v>9</v>
      </c>
      <c r="F76" s="433">
        <f t="shared" ref="F76:AO76" si="72">SUM(F77:F79)</f>
        <v>4</v>
      </c>
      <c r="G76" s="433">
        <f t="shared" si="72"/>
        <v>68</v>
      </c>
      <c r="H76" s="433">
        <f t="shared" si="72"/>
        <v>72</v>
      </c>
      <c r="I76" s="433">
        <f t="shared" si="72"/>
        <v>6</v>
      </c>
      <c r="J76" s="433">
        <f t="shared" si="72"/>
        <v>82</v>
      </c>
      <c r="K76" s="433">
        <f>SUM(K77:K79)</f>
        <v>88</v>
      </c>
      <c r="L76" s="433">
        <f t="shared" si="72"/>
        <v>2</v>
      </c>
      <c r="M76" s="433">
        <f t="shared" si="72"/>
        <v>73</v>
      </c>
      <c r="N76" s="433">
        <f t="shared" si="72"/>
        <v>75</v>
      </c>
      <c r="O76" s="433">
        <f t="shared" si="72"/>
        <v>12</v>
      </c>
      <c r="P76" s="433">
        <f t="shared" si="72"/>
        <v>223</v>
      </c>
      <c r="Q76" s="433">
        <f t="shared" si="72"/>
        <v>235</v>
      </c>
      <c r="R76" s="433">
        <f t="shared" si="72"/>
        <v>0</v>
      </c>
      <c r="S76" s="433">
        <f t="shared" si="72"/>
        <v>0</v>
      </c>
      <c r="T76" s="433">
        <f t="shared" si="72"/>
        <v>0</v>
      </c>
      <c r="U76" s="684">
        <f t="shared" si="72"/>
        <v>0</v>
      </c>
      <c r="V76" s="433">
        <f t="shared" si="72"/>
        <v>0</v>
      </c>
      <c r="W76" s="433">
        <f t="shared" si="72"/>
        <v>0</v>
      </c>
      <c r="X76" s="433">
        <f t="shared" si="72"/>
        <v>0</v>
      </c>
      <c r="Y76" s="433">
        <f t="shared" si="72"/>
        <v>0</v>
      </c>
      <c r="Z76" s="433">
        <f t="shared" si="72"/>
        <v>0</v>
      </c>
      <c r="AA76" s="433">
        <f t="shared" si="72"/>
        <v>0</v>
      </c>
      <c r="AB76" s="433">
        <f t="shared" si="72"/>
        <v>0</v>
      </c>
      <c r="AC76" s="433">
        <f t="shared" si="72"/>
        <v>0</v>
      </c>
      <c r="AD76" s="433">
        <f t="shared" si="72"/>
        <v>0</v>
      </c>
      <c r="AE76" s="433">
        <f t="shared" si="72"/>
        <v>0</v>
      </c>
      <c r="AF76" s="433">
        <f t="shared" si="72"/>
        <v>0</v>
      </c>
      <c r="AG76" s="433">
        <f t="shared" si="72"/>
        <v>0</v>
      </c>
      <c r="AH76" s="433">
        <f t="shared" si="72"/>
        <v>0</v>
      </c>
      <c r="AI76" s="433">
        <f t="shared" si="72"/>
        <v>12</v>
      </c>
      <c r="AJ76" s="433">
        <f t="shared" si="72"/>
        <v>223</v>
      </c>
      <c r="AK76" s="433">
        <f t="shared" si="72"/>
        <v>235</v>
      </c>
      <c r="AL76" s="433">
        <f t="shared" si="72"/>
        <v>0</v>
      </c>
      <c r="AM76" s="433">
        <f t="shared" si="72"/>
        <v>0</v>
      </c>
      <c r="AN76" s="433">
        <f t="shared" si="72"/>
        <v>0</v>
      </c>
      <c r="AO76" s="684">
        <f t="shared" si="72"/>
        <v>235</v>
      </c>
    </row>
    <row r="77" spans="1:41" ht="21.95" customHeight="1" x14ac:dyDescent="0.2">
      <c r="A77" s="411"/>
      <c r="B77" s="1194"/>
      <c r="C77" s="412" t="s">
        <v>441</v>
      </c>
      <c r="D77" s="413">
        <v>1</v>
      </c>
      <c r="E77" s="413">
        <v>3</v>
      </c>
      <c r="F77" s="414">
        <v>3</v>
      </c>
      <c r="G77" s="413">
        <v>16</v>
      </c>
      <c r="H77" s="414">
        <f t="shared" si="47"/>
        <v>19</v>
      </c>
      <c r="I77" s="413">
        <v>6</v>
      </c>
      <c r="J77" s="414">
        <v>23</v>
      </c>
      <c r="K77" s="413">
        <f t="shared" ref="K77:K79" si="73">+I77+J77</f>
        <v>29</v>
      </c>
      <c r="L77" s="414">
        <v>2</v>
      </c>
      <c r="M77" s="413">
        <v>17</v>
      </c>
      <c r="N77" s="414">
        <f t="shared" si="49"/>
        <v>19</v>
      </c>
      <c r="O77" s="413">
        <f t="shared" ref="O77:O79" si="74">+F77+I77+L77</f>
        <v>11</v>
      </c>
      <c r="P77" s="414">
        <f t="shared" ref="P77:P79" si="75">+G77+J77+M77</f>
        <v>56</v>
      </c>
      <c r="Q77" s="413">
        <f t="shared" ref="Q77:Q79" si="76">+O77+P77</f>
        <v>67</v>
      </c>
      <c r="R77" s="414">
        <v>0</v>
      </c>
      <c r="S77" s="413">
        <v>0</v>
      </c>
      <c r="T77" s="414">
        <v>0</v>
      </c>
      <c r="U77" s="413">
        <v>0</v>
      </c>
      <c r="V77" s="416">
        <v>0</v>
      </c>
      <c r="W77" s="417">
        <v>0</v>
      </c>
      <c r="X77" s="414">
        <v>0</v>
      </c>
      <c r="Y77" s="416">
        <v>0</v>
      </c>
      <c r="Z77" s="414">
        <v>0</v>
      </c>
      <c r="AA77" s="413">
        <v>0</v>
      </c>
      <c r="AB77" s="305">
        <v>0</v>
      </c>
      <c r="AC77" s="413">
        <v>0</v>
      </c>
      <c r="AD77" s="414">
        <v>0</v>
      </c>
      <c r="AE77" s="416">
        <v>0</v>
      </c>
      <c r="AF77" s="305">
        <v>0</v>
      </c>
      <c r="AG77" s="416">
        <v>0</v>
      </c>
      <c r="AH77" s="305">
        <v>0</v>
      </c>
      <c r="AI77" s="416">
        <f t="shared" ref="AI77:AI82" si="77">O77+AF77</f>
        <v>11</v>
      </c>
      <c r="AJ77" s="305">
        <f t="shared" ref="AJ77:AJ82" si="78">P77+AG77</f>
        <v>56</v>
      </c>
      <c r="AK77" s="416">
        <f t="shared" ref="AK77:AK82" si="79">Q77+AH77</f>
        <v>67</v>
      </c>
      <c r="AL77" s="414">
        <v>0</v>
      </c>
      <c r="AM77" s="413">
        <v>0</v>
      </c>
      <c r="AN77" s="414">
        <v>0</v>
      </c>
      <c r="AO77" s="413">
        <f t="shared" si="11"/>
        <v>67</v>
      </c>
    </row>
    <row r="78" spans="1:41" ht="21.95" customHeight="1" x14ac:dyDescent="0.2">
      <c r="A78" s="411"/>
      <c r="B78" s="1194"/>
      <c r="C78" s="412" t="s">
        <v>442</v>
      </c>
      <c r="D78" s="413">
        <v>1</v>
      </c>
      <c r="E78" s="413">
        <v>3</v>
      </c>
      <c r="F78" s="414">
        <v>0</v>
      </c>
      <c r="G78" s="413">
        <v>28</v>
      </c>
      <c r="H78" s="414">
        <f t="shared" si="47"/>
        <v>28</v>
      </c>
      <c r="I78" s="413">
        <v>0</v>
      </c>
      <c r="J78" s="414">
        <v>31</v>
      </c>
      <c r="K78" s="413">
        <f t="shared" si="73"/>
        <v>31</v>
      </c>
      <c r="L78" s="414">
        <v>0</v>
      </c>
      <c r="M78" s="413">
        <v>33</v>
      </c>
      <c r="N78" s="414">
        <f t="shared" si="49"/>
        <v>33</v>
      </c>
      <c r="O78" s="413">
        <f t="shared" si="74"/>
        <v>0</v>
      </c>
      <c r="P78" s="414">
        <f t="shared" si="75"/>
        <v>92</v>
      </c>
      <c r="Q78" s="413">
        <f t="shared" si="76"/>
        <v>92</v>
      </c>
      <c r="R78" s="414">
        <v>0</v>
      </c>
      <c r="S78" s="413">
        <v>0</v>
      </c>
      <c r="T78" s="414">
        <v>0</v>
      </c>
      <c r="U78" s="413">
        <v>0</v>
      </c>
      <c r="V78" s="416">
        <v>0</v>
      </c>
      <c r="W78" s="417">
        <v>0</v>
      </c>
      <c r="X78" s="414">
        <v>0</v>
      </c>
      <c r="Y78" s="416">
        <v>0</v>
      </c>
      <c r="Z78" s="414">
        <v>0</v>
      </c>
      <c r="AA78" s="413">
        <v>0</v>
      </c>
      <c r="AB78" s="305">
        <v>0</v>
      </c>
      <c r="AC78" s="413">
        <v>0</v>
      </c>
      <c r="AD78" s="414">
        <v>0</v>
      </c>
      <c r="AE78" s="416">
        <v>0</v>
      </c>
      <c r="AF78" s="305">
        <v>0</v>
      </c>
      <c r="AG78" s="416">
        <v>0</v>
      </c>
      <c r="AH78" s="305">
        <v>0</v>
      </c>
      <c r="AI78" s="416">
        <f t="shared" si="77"/>
        <v>0</v>
      </c>
      <c r="AJ78" s="305">
        <f t="shared" si="78"/>
        <v>92</v>
      </c>
      <c r="AK78" s="416">
        <f t="shared" si="79"/>
        <v>92</v>
      </c>
      <c r="AL78" s="414">
        <v>0</v>
      </c>
      <c r="AM78" s="413">
        <v>0</v>
      </c>
      <c r="AN78" s="414">
        <v>0</v>
      </c>
      <c r="AO78" s="413">
        <f t="shared" si="11"/>
        <v>92</v>
      </c>
    </row>
    <row r="79" spans="1:41" ht="21.95" customHeight="1" x14ac:dyDescent="0.2">
      <c r="A79" s="411"/>
      <c r="B79" s="1194"/>
      <c r="C79" s="412" t="s">
        <v>443</v>
      </c>
      <c r="D79" s="413">
        <v>1</v>
      </c>
      <c r="E79" s="413">
        <v>3</v>
      </c>
      <c r="F79" s="414">
        <v>1</v>
      </c>
      <c r="G79" s="413">
        <v>24</v>
      </c>
      <c r="H79" s="414">
        <f t="shared" si="47"/>
        <v>25</v>
      </c>
      <c r="I79" s="413">
        <v>0</v>
      </c>
      <c r="J79" s="414">
        <v>28</v>
      </c>
      <c r="K79" s="413">
        <f t="shared" si="73"/>
        <v>28</v>
      </c>
      <c r="L79" s="414">
        <v>0</v>
      </c>
      <c r="M79" s="413">
        <v>23</v>
      </c>
      <c r="N79" s="414">
        <f t="shared" si="49"/>
        <v>23</v>
      </c>
      <c r="O79" s="413">
        <f t="shared" si="74"/>
        <v>1</v>
      </c>
      <c r="P79" s="414">
        <f t="shared" si="75"/>
        <v>75</v>
      </c>
      <c r="Q79" s="413">
        <f t="shared" si="76"/>
        <v>76</v>
      </c>
      <c r="R79" s="414">
        <v>0</v>
      </c>
      <c r="S79" s="413">
        <v>0</v>
      </c>
      <c r="T79" s="414">
        <v>0</v>
      </c>
      <c r="U79" s="413">
        <v>0</v>
      </c>
      <c r="V79" s="416">
        <v>0</v>
      </c>
      <c r="W79" s="417">
        <v>0</v>
      </c>
      <c r="X79" s="414">
        <v>0</v>
      </c>
      <c r="Y79" s="416">
        <v>0</v>
      </c>
      <c r="Z79" s="414">
        <v>0</v>
      </c>
      <c r="AA79" s="413">
        <v>0</v>
      </c>
      <c r="AB79" s="305">
        <v>0</v>
      </c>
      <c r="AC79" s="413">
        <v>0</v>
      </c>
      <c r="AD79" s="414">
        <v>0</v>
      </c>
      <c r="AE79" s="416">
        <v>0</v>
      </c>
      <c r="AF79" s="305">
        <v>0</v>
      </c>
      <c r="AG79" s="416">
        <v>0</v>
      </c>
      <c r="AH79" s="305">
        <v>0</v>
      </c>
      <c r="AI79" s="416">
        <f t="shared" si="77"/>
        <v>1</v>
      </c>
      <c r="AJ79" s="305">
        <f t="shared" si="78"/>
        <v>75</v>
      </c>
      <c r="AK79" s="416">
        <f t="shared" si="79"/>
        <v>76</v>
      </c>
      <c r="AL79" s="414">
        <v>0</v>
      </c>
      <c r="AM79" s="413">
        <v>0</v>
      </c>
      <c r="AN79" s="414">
        <v>0</v>
      </c>
      <c r="AO79" s="413">
        <f t="shared" ref="AO79" si="80">AK79+AN79</f>
        <v>76</v>
      </c>
    </row>
    <row r="80" spans="1:41" ht="21.95" customHeight="1" x14ac:dyDescent="0.2">
      <c r="A80" s="411"/>
      <c r="B80" s="436" t="s">
        <v>444</v>
      </c>
      <c r="C80" s="437" t="s">
        <v>445</v>
      </c>
      <c r="D80" s="406">
        <v>2</v>
      </c>
      <c r="E80" s="406">
        <v>9</v>
      </c>
      <c r="F80" s="406">
        <v>9</v>
      </c>
      <c r="G80" s="406">
        <v>111</v>
      </c>
      <c r="H80" s="406">
        <f>+F80+G80</f>
        <v>120</v>
      </c>
      <c r="I80" s="406">
        <v>0</v>
      </c>
      <c r="J80" s="406">
        <v>117</v>
      </c>
      <c r="K80" s="406">
        <f>+I80+J80</f>
        <v>117</v>
      </c>
      <c r="L80" s="406">
        <v>5</v>
      </c>
      <c r="M80" s="406">
        <v>111</v>
      </c>
      <c r="N80" s="406">
        <f>+L80+M80</f>
        <v>116</v>
      </c>
      <c r="O80" s="406">
        <f>+F80+I80+L80</f>
        <v>14</v>
      </c>
      <c r="P80" s="406">
        <f>+G80+J80+M80</f>
        <v>339</v>
      </c>
      <c r="Q80" s="406">
        <f>+O80+P80</f>
        <v>353</v>
      </c>
      <c r="R80" s="406">
        <v>0</v>
      </c>
      <c r="S80" s="406">
        <v>0</v>
      </c>
      <c r="T80" s="406">
        <v>0</v>
      </c>
      <c r="U80" s="406">
        <v>0</v>
      </c>
      <c r="V80" s="406">
        <v>0</v>
      </c>
      <c r="W80" s="438">
        <v>0</v>
      </c>
      <c r="X80" s="406">
        <v>0</v>
      </c>
      <c r="Y80" s="406">
        <v>0</v>
      </c>
      <c r="Z80" s="406">
        <v>0</v>
      </c>
      <c r="AA80" s="406">
        <v>0</v>
      </c>
      <c r="AB80" s="406">
        <v>0</v>
      </c>
      <c r="AC80" s="406">
        <v>0</v>
      </c>
      <c r="AD80" s="406">
        <v>0</v>
      </c>
      <c r="AE80" s="406">
        <v>0</v>
      </c>
      <c r="AF80" s="406">
        <v>0</v>
      </c>
      <c r="AG80" s="406">
        <v>0</v>
      </c>
      <c r="AH80" s="406">
        <v>0</v>
      </c>
      <c r="AI80" s="406">
        <f t="shared" si="77"/>
        <v>14</v>
      </c>
      <c r="AJ80" s="406">
        <f t="shared" si="78"/>
        <v>339</v>
      </c>
      <c r="AK80" s="406">
        <f t="shared" si="79"/>
        <v>353</v>
      </c>
      <c r="AL80" s="406">
        <v>6</v>
      </c>
      <c r="AM80" s="406">
        <v>210</v>
      </c>
      <c r="AN80" s="406">
        <f>+AL80+AM80</f>
        <v>216</v>
      </c>
      <c r="AO80" s="406">
        <f t="shared" si="11"/>
        <v>569</v>
      </c>
    </row>
    <row r="81" spans="1:42" s="238" customFormat="1" ht="21.95" customHeight="1" x14ac:dyDescent="0.2">
      <c r="A81" s="411"/>
      <c r="B81" s="439" t="s">
        <v>446</v>
      </c>
      <c r="C81" s="440" t="s">
        <v>446</v>
      </c>
      <c r="D81" s="406">
        <v>1</v>
      </c>
      <c r="E81" s="406">
        <v>3</v>
      </c>
      <c r="F81" s="441">
        <v>4</v>
      </c>
      <c r="G81" s="406">
        <v>9</v>
      </c>
      <c r="H81" s="441">
        <f t="shared" ref="H81:H82" si="81">+F81+G81</f>
        <v>13</v>
      </c>
      <c r="I81" s="406">
        <v>3</v>
      </c>
      <c r="J81" s="441">
        <v>6</v>
      </c>
      <c r="K81" s="406">
        <f t="shared" ref="K81:K82" si="82">+I81+J81</f>
        <v>9</v>
      </c>
      <c r="L81" s="441">
        <v>3</v>
      </c>
      <c r="M81" s="406">
        <v>10</v>
      </c>
      <c r="N81" s="441">
        <f t="shared" ref="N81:N82" si="83">+L81+M81</f>
        <v>13</v>
      </c>
      <c r="O81" s="406">
        <f t="shared" ref="O81:O82" si="84">+F81+I81+L81</f>
        <v>10</v>
      </c>
      <c r="P81" s="441">
        <f t="shared" ref="P81:P82" si="85">+G81+J81+M81</f>
        <v>25</v>
      </c>
      <c r="Q81" s="406">
        <f>+O81+P81</f>
        <v>35</v>
      </c>
      <c r="R81" s="441">
        <v>0</v>
      </c>
      <c r="S81" s="406">
        <v>0</v>
      </c>
      <c r="T81" s="441">
        <v>0</v>
      </c>
      <c r="U81" s="406">
        <v>0</v>
      </c>
      <c r="V81" s="402">
        <v>0</v>
      </c>
      <c r="W81" s="438">
        <v>0</v>
      </c>
      <c r="X81" s="441">
        <v>0</v>
      </c>
      <c r="Y81" s="402">
        <v>0</v>
      </c>
      <c r="Z81" s="441">
        <v>0</v>
      </c>
      <c r="AA81" s="406">
        <v>0</v>
      </c>
      <c r="AB81" s="403">
        <v>0</v>
      </c>
      <c r="AC81" s="406">
        <v>0</v>
      </c>
      <c r="AD81" s="441">
        <v>0</v>
      </c>
      <c r="AE81" s="402">
        <v>0</v>
      </c>
      <c r="AF81" s="403">
        <v>0</v>
      </c>
      <c r="AG81" s="402">
        <v>0</v>
      </c>
      <c r="AH81" s="403">
        <v>0</v>
      </c>
      <c r="AI81" s="402">
        <f t="shared" si="77"/>
        <v>10</v>
      </c>
      <c r="AJ81" s="403">
        <f t="shared" si="78"/>
        <v>25</v>
      </c>
      <c r="AK81" s="402">
        <f t="shared" si="79"/>
        <v>35</v>
      </c>
      <c r="AL81" s="441">
        <v>0</v>
      </c>
      <c r="AM81" s="406">
        <v>0</v>
      </c>
      <c r="AN81" s="441">
        <v>0</v>
      </c>
      <c r="AO81" s="406">
        <f t="shared" si="11"/>
        <v>35</v>
      </c>
    </row>
    <row r="82" spans="1:42" s="238" customFormat="1" ht="21.95" customHeight="1" x14ac:dyDescent="0.2">
      <c r="A82" s="411"/>
      <c r="B82" s="412" t="s">
        <v>447</v>
      </c>
      <c r="C82" s="442" t="s">
        <v>448</v>
      </c>
      <c r="D82" s="433">
        <v>5</v>
      </c>
      <c r="E82" s="433">
        <v>18</v>
      </c>
      <c r="F82" s="434">
        <v>158</v>
      </c>
      <c r="G82" s="433">
        <v>76</v>
      </c>
      <c r="H82" s="434">
        <f t="shared" si="81"/>
        <v>234</v>
      </c>
      <c r="I82" s="433">
        <v>136</v>
      </c>
      <c r="J82" s="434">
        <v>101</v>
      </c>
      <c r="K82" s="433">
        <f t="shared" si="82"/>
        <v>237</v>
      </c>
      <c r="L82" s="434">
        <v>142</v>
      </c>
      <c r="M82" s="433">
        <v>92</v>
      </c>
      <c r="N82" s="434">
        <f t="shared" si="83"/>
        <v>234</v>
      </c>
      <c r="O82" s="433">
        <f t="shared" si="84"/>
        <v>436</v>
      </c>
      <c r="P82" s="434">
        <f t="shared" si="85"/>
        <v>269</v>
      </c>
      <c r="Q82" s="433">
        <f>+O82+P82</f>
        <v>705</v>
      </c>
      <c r="R82" s="434">
        <v>0</v>
      </c>
      <c r="S82" s="433">
        <v>0</v>
      </c>
      <c r="T82" s="434">
        <v>0</v>
      </c>
      <c r="U82" s="684">
        <v>0</v>
      </c>
      <c r="V82" s="410">
        <v>0</v>
      </c>
      <c r="W82" s="435">
        <v>0</v>
      </c>
      <c r="X82" s="434">
        <v>0</v>
      </c>
      <c r="Y82" s="410">
        <v>0</v>
      </c>
      <c r="Z82" s="434">
        <v>0</v>
      </c>
      <c r="AA82" s="433">
        <v>0</v>
      </c>
      <c r="AB82" s="423">
        <v>0</v>
      </c>
      <c r="AC82" s="433">
        <v>0</v>
      </c>
      <c r="AD82" s="434">
        <v>0</v>
      </c>
      <c r="AE82" s="410">
        <v>0</v>
      </c>
      <c r="AF82" s="423">
        <v>0</v>
      </c>
      <c r="AG82" s="410">
        <v>0</v>
      </c>
      <c r="AH82" s="423">
        <v>0</v>
      </c>
      <c r="AI82" s="410">
        <f t="shared" si="77"/>
        <v>436</v>
      </c>
      <c r="AJ82" s="423">
        <f t="shared" si="78"/>
        <v>269</v>
      </c>
      <c r="AK82" s="410">
        <f t="shared" si="79"/>
        <v>705</v>
      </c>
      <c r="AL82" s="434">
        <v>0</v>
      </c>
      <c r="AM82" s="433">
        <v>0</v>
      </c>
      <c r="AN82" s="434">
        <v>0</v>
      </c>
      <c r="AO82" s="406">
        <f t="shared" ref="AO82" si="86">AK82+AN82</f>
        <v>705</v>
      </c>
    </row>
    <row r="83" spans="1:42" ht="21.95" customHeight="1" x14ac:dyDescent="0.2">
      <c r="A83" s="411"/>
      <c r="B83" s="1182" t="s">
        <v>449</v>
      </c>
      <c r="C83" s="432" t="s">
        <v>1</v>
      </c>
      <c r="D83" s="433">
        <f>SUM(D84:D85)</f>
        <v>2</v>
      </c>
      <c r="E83" s="433">
        <f t="shared" ref="E83:AO83" si="87">SUM(E84:E85)</f>
        <v>9</v>
      </c>
      <c r="F83" s="433">
        <f t="shared" si="87"/>
        <v>21</v>
      </c>
      <c r="G83" s="433">
        <f t="shared" si="87"/>
        <v>100</v>
      </c>
      <c r="H83" s="433">
        <f t="shared" si="87"/>
        <v>121</v>
      </c>
      <c r="I83" s="433">
        <f t="shared" si="87"/>
        <v>21</v>
      </c>
      <c r="J83" s="433">
        <f t="shared" si="87"/>
        <v>91</v>
      </c>
      <c r="K83" s="433">
        <f t="shared" si="87"/>
        <v>112</v>
      </c>
      <c r="L83" s="433">
        <f t="shared" si="87"/>
        <v>24</v>
      </c>
      <c r="M83" s="433">
        <f t="shared" si="87"/>
        <v>89</v>
      </c>
      <c r="N83" s="433">
        <f t="shared" si="87"/>
        <v>113</v>
      </c>
      <c r="O83" s="433">
        <f t="shared" si="87"/>
        <v>66</v>
      </c>
      <c r="P83" s="433">
        <f t="shared" si="87"/>
        <v>280</v>
      </c>
      <c r="Q83" s="433">
        <f t="shared" si="87"/>
        <v>346</v>
      </c>
      <c r="R83" s="433">
        <f t="shared" si="87"/>
        <v>0</v>
      </c>
      <c r="S83" s="433">
        <f t="shared" si="87"/>
        <v>0</v>
      </c>
      <c r="T83" s="433">
        <f t="shared" si="87"/>
        <v>0</v>
      </c>
      <c r="U83" s="684">
        <f t="shared" si="87"/>
        <v>0</v>
      </c>
      <c r="V83" s="433">
        <f t="shared" si="87"/>
        <v>0</v>
      </c>
      <c r="W83" s="433">
        <f t="shared" si="87"/>
        <v>0</v>
      </c>
      <c r="X83" s="433">
        <f t="shared" si="87"/>
        <v>0</v>
      </c>
      <c r="Y83" s="433">
        <f t="shared" si="87"/>
        <v>0</v>
      </c>
      <c r="Z83" s="433">
        <f t="shared" si="87"/>
        <v>0</v>
      </c>
      <c r="AA83" s="433">
        <f t="shared" si="87"/>
        <v>0</v>
      </c>
      <c r="AB83" s="433">
        <f t="shared" si="87"/>
        <v>0</v>
      </c>
      <c r="AC83" s="433">
        <f t="shared" si="87"/>
        <v>0</v>
      </c>
      <c r="AD83" s="433">
        <f t="shared" si="87"/>
        <v>0</v>
      </c>
      <c r="AE83" s="433">
        <f t="shared" si="87"/>
        <v>0</v>
      </c>
      <c r="AF83" s="433">
        <f t="shared" si="87"/>
        <v>0</v>
      </c>
      <c r="AG83" s="433">
        <f t="shared" si="87"/>
        <v>0</v>
      </c>
      <c r="AH83" s="433">
        <f t="shared" si="87"/>
        <v>0</v>
      </c>
      <c r="AI83" s="433">
        <f t="shared" si="87"/>
        <v>66</v>
      </c>
      <c r="AJ83" s="433">
        <f t="shared" si="87"/>
        <v>280</v>
      </c>
      <c r="AK83" s="433">
        <f t="shared" si="87"/>
        <v>346</v>
      </c>
      <c r="AL83" s="433">
        <f t="shared" si="87"/>
        <v>0</v>
      </c>
      <c r="AM83" s="433">
        <f t="shared" si="87"/>
        <v>0</v>
      </c>
      <c r="AN83" s="433">
        <f t="shared" si="87"/>
        <v>0</v>
      </c>
      <c r="AO83" s="684">
        <f t="shared" si="87"/>
        <v>346</v>
      </c>
    </row>
    <row r="84" spans="1:42" ht="21.95" customHeight="1" x14ac:dyDescent="0.2">
      <c r="A84" s="411"/>
      <c r="B84" s="1183"/>
      <c r="C84" s="412" t="s">
        <v>450</v>
      </c>
      <c r="D84" s="413">
        <v>1</v>
      </c>
      <c r="E84" s="413">
        <v>6</v>
      </c>
      <c r="F84" s="414">
        <v>13</v>
      </c>
      <c r="G84" s="413">
        <v>68</v>
      </c>
      <c r="H84" s="414">
        <f t="shared" ref="H84:H85" si="88">+F84+G84</f>
        <v>81</v>
      </c>
      <c r="I84" s="413">
        <v>14</v>
      </c>
      <c r="J84" s="414">
        <v>65</v>
      </c>
      <c r="K84" s="413">
        <f t="shared" ref="K84:K85" si="89">+I84+J84</f>
        <v>79</v>
      </c>
      <c r="L84" s="414">
        <v>15</v>
      </c>
      <c r="M84" s="413">
        <v>59</v>
      </c>
      <c r="N84" s="414">
        <f t="shared" ref="N84:N85" si="90">+L84+M84</f>
        <v>74</v>
      </c>
      <c r="O84" s="413">
        <f t="shared" ref="O84:O85" si="91">+F84+I84+L84</f>
        <v>42</v>
      </c>
      <c r="P84" s="414">
        <f t="shared" ref="P84:P85" si="92">+G84+J84+M84</f>
        <v>192</v>
      </c>
      <c r="Q84" s="413">
        <f t="shared" ref="Q84:Q85" si="93">+O84+P84</f>
        <v>234</v>
      </c>
      <c r="R84" s="414">
        <v>0</v>
      </c>
      <c r="S84" s="413">
        <v>0</v>
      </c>
      <c r="T84" s="414">
        <v>0</v>
      </c>
      <c r="U84" s="413">
        <v>0</v>
      </c>
      <c r="V84" s="416">
        <v>0</v>
      </c>
      <c r="W84" s="417">
        <v>0</v>
      </c>
      <c r="X84" s="414">
        <v>0</v>
      </c>
      <c r="Y84" s="416">
        <v>0</v>
      </c>
      <c r="Z84" s="414">
        <v>0</v>
      </c>
      <c r="AA84" s="413">
        <v>0</v>
      </c>
      <c r="AB84" s="305">
        <v>0</v>
      </c>
      <c r="AC84" s="413">
        <v>0</v>
      </c>
      <c r="AD84" s="414">
        <v>0</v>
      </c>
      <c r="AE84" s="416">
        <v>0</v>
      </c>
      <c r="AF84" s="305">
        <v>0</v>
      </c>
      <c r="AG84" s="416">
        <v>0</v>
      </c>
      <c r="AH84" s="305">
        <v>0</v>
      </c>
      <c r="AI84" s="416">
        <f t="shared" ref="AI84:AI87" si="94">O84+AF84</f>
        <v>42</v>
      </c>
      <c r="AJ84" s="305">
        <f t="shared" ref="AJ84:AJ87" si="95">P84+AG84</f>
        <v>192</v>
      </c>
      <c r="AK84" s="416">
        <f t="shared" ref="AK84:AK87" si="96">Q84+AH84</f>
        <v>234</v>
      </c>
      <c r="AL84" s="414">
        <v>0</v>
      </c>
      <c r="AM84" s="413">
        <v>0</v>
      </c>
      <c r="AN84" s="414">
        <v>0</v>
      </c>
      <c r="AO84" s="413">
        <f t="shared" ref="AO84:AO87" si="97">AK84+AN84</f>
        <v>234</v>
      </c>
    </row>
    <row r="85" spans="1:42" ht="21.95" customHeight="1" x14ac:dyDescent="0.2">
      <c r="A85" s="411"/>
      <c r="B85" s="1184"/>
      <c r="C85" s="443" t="s">
        <v>451</v>
      </c>
      <c r="D85" s="418">
        <v>1</v>
      </c>
      <c r="E85" s="418">
        <v>3</v>
      </c>
      <c r="F85" s="419">
        <v>8</v>
      </c>
      <c r="G85" s="418">
        <v>32</v>
      </c>
      <c r="H85" s="419">
        <f t="shared" si="88"/>
        <v>40</v>
      </c>
      <c r="I85" s="418">
        <v>7</v>
      </c>
      <c r="J85" s="419">
        <v>26</v>
      </c>
      <c r="K85" s="418">
        <f t="shared" si="89"/>
        <v>33</v>
      </c>
      <c r="L85" s="419">
        <v>9</v>
      </c>
      <c r="M85" s="418">
        <v>30</v>
      </c>
      <c r="N85" s="419">
        <f t="shared" si="90"/>
        <v>39</v>
      </c>
      <c r="O85" s="418">
        <f t="shared" si="91"/>
        <v>24</v>
      </c>
      <c r="P85" s="419">
        <f t="shared" si="92"/>
        <v>88</v>
      </c>
      <c r="Q85" s="418">
        <f t="shared" si="93"/>
        <v>112</v>
      </c>
      <c r="R85" s="419">
        <v>0</v>
      </c>
      <c r="S85" s="418">
        <v>0</v>
      </c>
      <c r="T85" s="419">
        <v>0</v>
      </c>
      <c r="U85" s="418">
        <v>0</v>
      </c>
      <c r="V85" s="420">
        <v>0</v>
      </c>
      <c r="W85" s="426">
        <v>0</v>
      </c>
      <c r="X85" s="419">
        <v>0</v>
      </c>
      <c r="Y85" s="420">
        <v>0</v>
      </c>
      <c r="Z85" s="419">
        <v>0</v>
      </c>
      <c r="AA85" s="418">
        <v>0</v>
      </c>
      <c r="AB85" s="421">
        <v>0</v>
      </c>
      <c r="AC85" s="418">
        <v>0</v>
      </c>
      <c r="AD85" s="419">
        <v>0</v>
      </c>
      <c r="AE85" s="420">
        <v>0</v>
      </c>
      <c r="AF85" s="421">
        <v>0</v>
      </c>
      <c r="AG85" s="420">
        <v>0</v>
      </c>
      <c r="AH85" s="421">
        <v>0</v>
      </c>
      <c r="AI85" s="420">
        <f t="shared" si="94"/>
        <v>24</v>
      </c>
      <c r="AJ85" s="421">
        <f t="shared" si="95"/>
        <v>88</v>
      </c>
      <c r="AK85" s="420">
        <f t="shared" si="96"/>
        <v>112</v>
      </c>
      <c r="AL85" s="419">
        <v>0</v>
      </c>
      <c r="AM85" s="418">
        <v>0</v>
      </c>
      <c r="AN85" s="419">
        <v>0</v>
      </c>
      <c r="AO85" s="418">
        <f t="shared" si="97"/>
        <v>112</v>
      </c>
    </row>
    <row r="86" spans="1:42" ht="21.75" customHeight="1" x14ac:dyDescent="0.2">
      <c r="A86" s="444"/>
      <c r="B86" s="445" t="s">
        <v>452</v>
      </c>
      <c r="C86" s="446" t="s">
        <v>452</v>
      </c>
      <c r="D86" s="433">
        <v>1</v>
      </c>
      <c r="E86" s="433">
        <v>6</v>
      </c>
      <c r="F86" s="434">
        <v>55</v>
      </c>
      <c r="G86" s="433">
        <v>25</v>
      </c>
      <c r="H86" s="434">
        <f t="shared" ref="H86" si="98">+F86+G86</f>
        <v>80</v>
      </c>
      <c r="I86" s="433">
        <v>59</v>
      </c>
      <c r="J86" s="434">
        <v>20</v>
      </c>
      <c r="K86" s="433">
        <f t="shared" ref="K86" si="99">+I86+J86</f>
        <v>79</v>
      </c>
      <c r="L86" s="434">
        <v>49</v>
      </c>
      <c r="M86" s="433">
        <v>28</v>
      </c>
      <c r="N86" s="434">
        <f t="shared" ref="N86" si="100">+L86+M86</f>
        <v>77</v>
      </c>
      <c r="O86" s="433">
        <f t="shared" ref="O86" si="101">+F86+I86+L86</f>
        <v>163</v>
      </c>
      <c r="P86" s="434">
        <f t="shared" ref="P86" si="102">+G86+J86+M86</f>
        <v>73</v>
      </c>
      <c r="Q86" s="433">
        <f t="shared" ref="Q86" si="103">+O86+P86</f>
        <v>236</v>
      </c>
      <c r="R86" s="434">
        <v>0</v>
      </c>
      <c r="S86" s="433">
        <v>0</v>
      </c>
      <c r="T86" s="434">
        <v>0</v>
      </c>
      <c r="U86" s="684">
        <v>0</v>
      </c>
      <c r="V86" s="410">
        <v>0</v>
      </c>
      <c r="W86" s="435">
        <v>0</v>
      </c>
      <c r="X86" s="434">
        <v>0</v>
      </c>
      <c r="Y86" s="410">
        <v>0</v>
      </c>
      <c r="Z86" s="434">
        <v>0</v>
      </c>
      <c r="AA86" s="433">
        <v>0</v>
      </c>
      <c r="AB86" s="423">
        <v>0</v>
      </c>
      <c r="AC86" s="433">
        <v>0</v>
      </c>
      <c r="AD86" s="434">
        <v>0</v>
      </c>
      <c r="AE86" s="410">
        <v>0</v>
      </c>
      <c r="AF86" s="423">
        <v>0</v>
      </c>
      <c r="AG86" s="410">
        <v>0</v>
      </c>
      <c r="AH86" s="423">
        <v>0</v>
      </c>
      <c r="AI86" s="410">
        <f t="shared" si="94"/>
        <v>163</v>
      </c>
      <c r="AJ86" s="423">
        <f t="shared" si="95"/>
        <v>73</v>
      </c>
      <c r="AK86" s="410">
        <f t="shared" si="96"/>
        <v>236</v>
      </c>
      <c r="AL86" s="434">
        <v>0</v>
      </c>
      <c r="AM86" s="433">
        <v>0</v>
      </c>
      <c r="AN86" s="434">
        <v>0</v>
      </c>
      <c r="AO86" s="684">
        <f t="shared" si="97"/>
        <v>236</v>
      </c>
    </row>
    <row r="87" spans="1:42" s="236" customFormat="1" ht="22.5" customHeight="1" x14ac:dyDescent="0.2">
      <c r="A87" s="1185" t="s">
        <v>453</v>
      </c>
      <c r="B87" s="1186"/>
      <c r="C87" s="1186"/>
      <c r="D87" s="402">
        <v>15</v>
      </c>
      <c r="E87" s="402">
        <v>157</v>
      </c>
      <c r="F87" s="403">
        <v>878</v>
      </c>
      <c r="G87" s="402">
        <v>1006</v>
      </c>
      <c r="H87" s="403">
        <f t="shared" ref="H87" si="104">+F87+G87</f>
        <v>1884</v>
      </c>
      <c r="I87" s="402">
        <v>798</v>
      </c>
      <c r="J87" s="403">
        <v>1040</v>
      </c>
      <c r="K87" s="402">
        <f t="shared" ref="K87" si="105">+I87+J87</f>
        <v>1838</v>
      </c>
      <c r="L87" s="403">
        <v>892</v>
      </c>
      <c r="M87" s="402">
        <v>1033</v>
      </c>
      <c r="N87" s="403">
        <f t="shared" ref="N87" si="106">+L87+M87</f>
        <v>1925</v>
      </c>
      <c r="O87" s="402">
        <f t="shared" ref="O87" si="107">+F87+I87+L87</f>
        <v>2568</v>
      </c>
      <c r="P87" s="403">
        <f t="shared" ref="P87" si="108">+G87+J87+M87</f>
        <v>3079</v>
      </c>
      <c r="Q87" s="402">
        <f t="shared" ref="Q87" si="109">+O87+P87</f>
        <v>5647</v>
      </c>
      <c r="R87" s="403">
        <v>0</v>
      </c>
      <c r="S87" s="402">
        <v>0</v>
      </c>
      <c r="T87" s="403">
        <v>0</v>
      </c>
      <c r="U87" s="402">
        <v>0</v>
      </c>
      <c r="V87" s="402">
        <v>0</v>
      </c>
      <c r="W87" s="404">
        <v>0</v>
      </c>
      <c r="X87" s="403">
        <v>0</v>
      </c>
      <c r="Y87" s="402">
        <v>0</v>
      </c>
      <c r="Z87" s="403">
        <v>0</v>
      </c>
      <c r="AA87" s="402">
        <v>0</v>
      </c>
      <c r="AB87" s="403">
        <v>0</v>
      </c>
      <c r="AC87" s="402">
        <v>0</v>
      </c>
      <c r="AD87" s="403">
        <v>0</v>
      </c>
      <c r="AE87" s="402">
        <v>0</v>
      </c>
      <c r="AF87" s="403">
        <v>0</v>
      </c>
      <c r="AG87" s="402">
        <v>0</v>
      </c>
      <c r="AH87" s="403">
        <v>0</v>
      </c>
      <c r="AI87" s="402">
        <f t="shared" si="94"/>
        <v>2568</v>
      </c>
      <c r="AJ87" s="403">
        <f t="shared" si="95"/>
        <v>3079</v>
      </c>
      <c r="AK87" s="402">
        <f t="shared" si="96"/>
        <v>5647</v>
      </c>
      <c r="AL87" s="403">
        <v>0</v>
      </c>
      <c r="AM87" s="402">
        <v>0</v>
      </c>
      <c r="AN87" s="403">
        <v>0</v>
      </c>
      <c r="AO87" s="402">
        <f t="shared" si="97"/>
        <v>5647</v>
      </c>
    </row>
    <row r="88" spans="1:42" s="240" customFormat="1" ht="17.25" customHeight="1" x14ac:dyDescent="0.2">
      <c r="A88" s="447" t="s">
        <v>454</v>
      </c>
      <c r="B88" s="448" t="s">
        <v>455</v>
      </c>
      <c r="C88" s="448"/>
      <c r="D88" s="448"/>
      <c r="E88" s="448"/>
      <c r="F88" s="448"/>
      <c r="G88" s="448"/>
      <c r="H88" s="448"/>
      <c r="I88" s="448"/>
      <c r="J88" s="448"/>
      <c r="K88" s="448"/>
      <c r="L88" s="448"/>
      <c r="M88" s="448"/>
      <c r="N88" s="448"/>
      <c r="O88" s="448"/>
      <c r="P88" s="448"/>
      <c r="Q88" s="448"/>
      <c r="R88" s="448"/>
      <c r="S88" s="448"/>
      <c r="T88" s="448"/>
      <c r="U88" s="448"/>
      <c r="V88" s="448"/>
      <c r="W88" s="448"/>
      <c r="X88" s="448"/>
      <c r="Y88" s="448"/>
      <c r="Z88" s="448"/>
      <c r="AA88" s="448"/>
      <c r="AB88" s="448"/>
      <c r="AC88" s="448"/>
      <c r="AD88" s="448"/>
      <c r="AE88" s="448"/>
      <c r="AF88" s="448" t="s">
        <v>456</v>
      </c>
      <c r="AG88" s="448"/>
      <c r="AH88" s="448"/>
      <c r="AI88" s="448"/>
      <c r="AJ88" s="448"/>
      <c r="AK88" s="448"/>
      <c r="AL88" s="448"/>
      <c r="AM88" s="448"/>
      <c r="AN88" s="448"/>
      <c r="AO88" s="449"/>
      <c r="AP88" s="239"/>
    </row>
    <row r="89" spans="1:42" s="240" customFormat="1" ht="17.25" customHeight="1" x14ac:dyDescent="0.2">
      <c r="B89" s="240" t="s">
        <v>457</v>
      </c>
    </row>
    <row r="90" spans="1:42" ht="17.25" customHeight="1" x14ac:dyDescent="0.2"/>
  </sheetData>
  <mergeCells count="64">
    <mergeCell ref="B83:B85"/>
    <mergeCell ref="A87:C87"/>
    <mergeCell ref="B12:B29"/>
    <mergeCell ref="A26:A70"/>
    <mergeCell ref="B30:B47"/>
    <mergeCell ref="B48:B65"/>
    <mergeCell ref="B66:B75"/>
    <mergeCell ref="B76:B79"/>
    <mergeCell ref="AK7:AK9"/>
    <mergeCell ref="AL7:AL9"/>
    <mergeCell ref="AM7:AM9"/>
    <mergeCell ref="AN7:AN9"/>
    <mergeCell ref="A10:C10"/>
    <mergeCell ref="AI7:AI9"/>
    <mergeCell ref="AJ7:AJ9"/>
    <mergeCell ref="X7:X9"/>
    <mergeCell ref="K7:K9"/>
    <mergeCell ref="L7:L9"/>
    <mergeCell ref="M7:M9"/>
    <mergeCell ref="N7:N9"/>
    <mergeCell ref="O7:O9"/>
    <mergeCell ref="P7:P9"/>
    <mergeCell ref="G7:G9"/>
    <mergeCell ref="H7:H9"/>
    <mergeCell ref="AG7:AG9"/>
    <mergeCell ref="AH7:AH9"/>
    <mergeCell ref="Y7:Y9"/>
    <mergeCell ref="Z7:Z9"/>
    <mergeCell ref="AA7:AA9"/>
    <mergeCell ref="AB7:AB9"/>
    <mergeCell ref="AC7:AC9"/>
    <mergeCell ref="AD7:AD9"/>
    <mergeCell ref="A11:C11"/>
    <mergeCell ref="AE7:AE9"/>
    <mergeCell ref="Q7:Q9"/>
    <mergeCell ref="T7:T9"/>
    <mergeCell ref="U7:U9"/>
    <mergeCell ref="V7:V9"/>
    <mergeCell ref="W7:W9"/>
    <mergeCell ref="E5:E8"/>
    <mergeCell ref="O4:Q6"/>
    <mergeCell ref="T4:V6"/>
    <mergeCell ref="W4:Y6"/>
    <mergeCell ref="Z4:AB6"/>
    <mergeCell ref="F7:F9"/>
    <mergeCell ref="I7:I9"/>
    <mergeCell ref="J7:J9"/>
    <mergeCell ref="L4:N6"/>
    <mergeCell ref="A1:AO1"/>
    <mergeCell ref="A3:B9"/>
    <mergeCell ref="C3:C9"/>
    <mergeCell ref="D3:Q3"/>
    <mergeCell ref="R3:AH3"/>
    <mergeCell ref="AI3:AK6"/>
    <mergeCell ref="AL3:AN6"/>
    <mergeCell ref="AO3:AO9"/>
    <mergeCell ref="F4:H6"/>
    <mergeCell ref="I4:K6"/>
    <mergeCell ref="AF4:AH6"/>
    <mergeCell ref="D5:D8"/>
    <mergeCell ref="AC4:AE6"/>
    <mergeCell ref="R5:R8"/>
    <mergeCell ref="S5:S8"/>
    <mergeCell ref="AF7:AF9"/>
  </mergeCells>
  <phoneticPr fontId="4"/>
  <dataValidations disablePrompts="1" count="1">
    <dataValidation imeMode="off" allowBlank="1" showInputMessage="1" showErrorMessage="1" sqref="F13:G13 L13:M13 I13:J13"/>
  </dataValidations>
  <printOptions horizontalCentered="1"/>
  <pageMargins left="0.39370078740157483" right="0.39370078740157483" top="0.39370078740157483" bottom="0.39370078740157483" header="0" footer="0.31496062992125984"/>
  <headerFooter scaleWithDoc="0">
    <oddFooter>&amp;C&amp;"ＭＳ ゴシック,標準"&amp;8－ &amp;P －</oddFooter>
  </headerFooter>
  <colBreaks count="1" manualBreakCount="1">
    <brk id="21" max="8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87"/>
  <sheetViews>
    <sheetView view="pageBreakPreview" zoomScaleNormal="75" zoomScaleSheetLayoutView="100" workbookViewId="0">
      <selection activeCell="AO68" sqref="AO68"/>
    </sheetView>
  </sheetViews>
  <sheetFormatPr defaultRowHeight="13.5" x14ac:dyDescent="0.2"/>
  <cols>
    <col min="1" max="1" width="4.19921875" style="233" customWidth="1"/>
    <col min="2" max="2" width="12.296875" style="233" customWidth="1"/>
    <col min="3" max="3" width="14.69921875" style="233" customWidth="1"/>
    <col min="4" max="4" width="4.19921875" style="233" customWidth="1"/>
    <col min="5" max="5" width="4.59765625" style="233" customWidth="1"/>
    <col min="6" max="14" width="6.19921875" style="233" customWidth="1"/>
    <col min="15" max="17" width="7.796875" style="233" customWidth="1"/>
    <col min="18" max="19" width="4.19921875" style="233" customWidth="1"/>
    <col min="20" max="34" width="5.69921875" style="233" customWidth="1"/>
    <col min="35" max="35" width="6.19921875" style="233" customWidth="1"/>
    <col min="36" max="37" width="7.5" style="233" customWidth="1"/>
    <col min="38" max="40" width="3.69921875" style="233" customWidth="1"/>
    <col min="41" max="41" width="7.8984375" style="233" customWidth="1"/>
    <col min="42" max="42" width="1.59765625" style="233" customWidth="1"/>
    <col min="43" max="16384" width="8.796875" style="233"/>
  </cols>
  <sheetData>
    <row r="1" spans="1:41" ht="29.25" customHeight="1" x14ac:dyDescent="0.2">
      <c r="A1" s="1256" t="s">
        <v>458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  <c r="N1" s="1256"/>
      <c r="O1" s="1256"/>
      <c r="P1" s="1256"/>
      <c r="Q1" s="1256"/>
      <c r="R1" s="1256"/>
      <c r="S1" s="1256"/>
      <c r="T1" s="1256"/>
      <c r="U1" s="1256"/>
      <c r="V1" s="1256"/>
      <c r="W1" s="1256"/>
      <c r="X1" s="1256"/>
      <c r="Y1" s="1256"/>
      <c r="Z1" s="1256"/>
      <c r="AA1" s="1256"/>
      <c r="AB1" s="1256"/>
      <c r="AC1" s="1256"/>
      <c r="AD1" s="1256"/>
      <c r="AE1" s="1256"/>
      <c r="AF1" s="1256"/>
      <c r="AG1" s="1256"/>
      <c r="AH1" s="1256"/>
      <c r="AI1" s="1256"/>
      <c r="AJ1" s="1256"/>
      <c r="AK1" s="1256"/>
      <c r="AL1" s="1256"/>
      <c r="AM1" s="1256"/>
      <c r="AN1" s="1256"/>
      <c r="AO1" s="1256"/>
    </row>
    <row r="2" spans="1:41" ht="28.5" x14ac:dyDescent="0.2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</row>
    <row r="3" spans="1:41" ht="18.95" customHeight="1" x14ac:dyDescent="0.2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</row>
    <row r="4" spans="1:41" ht="21.75" customHeight="1" x14ac:dyDescent="0.2">
      <c r="A4" s="507" t="s">
        <v>621</v>
      </c>
      <c r="B4" s="234"/>
      <c r="C4" s="234"/>
      <c r="D4" s="393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</row>
    <row r="5" spans="1:41" ht="18.95" customHeight="1" x14ac:dyDescent="0.2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4"/>
      <c r="AO5" s="234"/>
    </row>
    <row r="6" spans="1:41" ht="18" customHeight="1" x14ac:dyDescent="0.2">
      <c r="A6" s="1230" t="s">
        <v>361</v>
      </c>
      <c r="B6" s="1231"/>
      <c r="C6" s="1235" t="s">
        <v>362</v>
      </c>
      <c r="D6" s="1238" t="s">
        <v>363</v>
      </c>
      <c r="E6" s="1239"/>
      <c r="F6" s="1239"/>
      <c r="G6" s="1239"/>
      <c r="H6" s="1239"/>
      <c r="I6" s="1239"/>
      <c r="J6" s="1239"/>
      <c r="K6" s="1239"/>
      <c r="L6" s="1239"/>
      <c r="M6" s="1239"/>
      <c r="N6" s="1239"/>
      <c r="O6" s="1239"/>
      <c r="P6" s="1239"/>
      <c r="Q6" s="1240"/>
      <c r="R6" s="1230" t="s">
        <v>459</v>
      </c>
      <c r="S6" s="1241"/>
      <c r="T6" s="1241"/>
      <c r="U6" s="1241"/>
      <c r="V6" s="1241"/>
      <c r="W6" s="1239"/>
      <c r="X6" s="1239"/>
      <c r="Y6" s="1239"/>
      <c r="Z6" s="1239"/>
      <c r="AA6" s="1239"/>
      <c r="AB6" s="1239"/>
      <c r="AC6" s="1239"/>
      <c r="AD6" s="1239"/>
      <c r="AE6" s="1239"/>
      <c r="AF6" s="1239"/>
      <c r="AG6" s="1239"/>
      <c r="AH6" s="1240"/>
      <c r="AI6" s="508"/>
      <c r="AJ6" s="509"/>
      <c r="AK6" s="510"/>
      <c r="AL6" s="511"/>
      <c r="AM6" s="512"/>
      <c r="AN6" s="513"/>
      <c r="AO6" s="514"/>
    </row>
    <row r="7" spans="1:41" ht="18" customHeight="1" x14ac:dyDescent="0.2">
      <c r="A7" s="1221"/>
      <c r="B7" s="1232"/>
      <c r="C7" s="1236"/>
      <c r="D7" s="515"/>
      <c r="E7" s="515"/>
      <c r="F7" s="508"/>
      <c r="G7" s="516"/>
      <c r="H7" s="513"/>
      <c r="I7" s="508"/>
      <c r="J7" s="516"/>
      <c r="K7" s="513"/>
      <c r="L7" s="508"/>
      <c r="M7" s="516"/>
      <c r="N7" s="513"/>
      <c r="O7" s="508"/>
      <c r="P7" s="516"/>
      <c r="Q7" s="516"/>
      <c r="R7" s="517"/>
      <c r="S7" s="517"/>
      <c r="T7" s="518"/>
      <c r="U7" s="519"/>
      <c r="V7" s="520"/>
      <c r="W7" s="516"/>
      <c r="X7" s="516"/>
      <c r="Y7" s="513"/>
      <c r="Z7" s="508"/>
      <c r="AA7" s="516"/>
      <c r="AB7" s="513"/>
      <c r="AC7" s="508"/>
      <c r="AD7" s="516"/>
      <c r="AE7" s="513"/>
      <c r="AF7" s="521"/>
      <c r="AG7" s="235"/>
      <c r="AH7" s="235"/>
      <c r="AI7" s="522" t="s">
        <v>460</v>
      </c>
      <c r="AJ7" s="523"/>
      <c r="AK7" s="524"/>
      <c r="AL7" s="1221" t="s">
        <v>366</v>
      </c>
      <c r="AM7" s="1222"/>
      <c r="AN7" s="1223"/>
      <c r="AO7" s="525"/>
    </row>
    <row r="8" spans="1:41" ht="18" customHeight="1" x14ac:dyDescent="0.2">
      <c r="A8" s="1221"/>
      <c r="B8" s="1232"/>
      <c r="C8" s="1236"/>
      <c r="D8" s="1257" t="s">
        <v>375</v>
      </c>
      <c r="E8" s="1257" t="s">
        <v>376</v>
      </c>
      <c r="F8" s="526"/>
      <c r="G8" s="527" t="s">
        <v>461</v>
      </c>
      <c r="H8" s="528"/>
      <c r="I8" s="526"/>
      <c r="J8" s="527" t="s">
        <v>462</v>
      </c>
      <c r="K8" s="528"/>
      <c r="L8" s="526"/>
      <c r="M8" s="527" t="s">
        <v>463</v>
      </c>
      <c r="N8" s="528"/>
      <c r="O8" s="521"/>
      <c r="P8" s="527" t="s">
        <v>204</v>
      </c>
      <c r="Q8" s="235"/>
      <c r="R8" s="1259" t="s">
        <v>375</v>
      </c>
      <c r="S8" s="1259" t="s">
        <v>376</v>
      </c>
      <c r="T8" s="529"/>
      <c r="U8" s="527" t="s">
        <v>461</v>
      </c>
      <c r="V8" s="530"/>
      <c r="W8" s="531"/>
      <c r="X8" s="527" t="s">
        <v>462</v>
      </c>
      <c r="Y8" s="528"/>
      <c r="Z8" s="526"/>
      <c r="AA8" s="527" t="s">
        <v>463</v>
      </c>
      <c r="AB8" s="528"/>
      <c r="AC8" s="521"/>
      <c r="AD8" s="527" t="s">
        <v>464</v>
      </c>
      <c r="AE8" s="532"/>
      <c r="AF8" s="521"/>
      <c r="AG8" s="527" t="s">
        <v>204</v>
      </c>
      <c r="AH8" s="235"/>
      <c r="AI8" s="1221" t="s">
        <v>465</v>
      </c>
      <c r="AJ8" s="1222"/>
      <c r="AK8" s="1223"/>
      <c r="AL8" s="1224"/>
      <c r="AM8" s="1222"/>
      <c r="AN8" s="1223"/>
      <c r="AO8" s="525"/>
    </row>
    <row r="9" spans="1:41" ht="18" customHeight="1" x14ac:dyDescent="0.2">
      <c r="A9" s="1221"/>
      <c r="B9" s="1232"/>
      <c r="C9" s="1236"/>
      <c r="D9" s="1258"/>
      <c r="E9" s="1258"/>
      <c r="F9" s="533"/>
      <c r="G9" s="534"/>
      <c r="H9" s="535"/>
      <c r="I9" s="533"/>
      <c r="J9" s="534"/>
      <c r="K9" s="535"/>
      <c r="L9" s="533"/>
      <c r="M9" s="534"/>
      <c r="N9" s="535"/>
      <c r="O9" s="533"/>
      <c r="P9" s="534"/>
      <c r="Q9" s="534"/>
      <c r="R9" s="1260"/>
      <c r="S9" s="1260"/>
      <c r="T9" s="536"/>
      <c r="U9" s="537"/>
      <c r="V9" s="538"/>
      <c r="W9" s="534"/>
      <c r="X9" s="534"/>
      <c r="Y9" s="535"/>
      <c r="Z9" s="533"/>
      <c r="AA9" s="534"/>
      <c r="AB9" s="535"/>
      <c r="AC9" s="533"/>
      <c r="AD9" s="534"/>
      <c r="AE9" s="535"/>
      <c r="AF9" s="533"/>
      <c r="AG9" s="534"/>
      <c r="AH9" s="534"/>
      <c r="AI9" s="533"/>
      <c r="AJ9" s="534"/>
      <c r="AK9" s="535"/>
      <c r="AL9" s="533"/>
      <c r="AM9" s="534"/>
      <c r="AN9" s="535"/>
      <c r="AO9" s="539" t="s">
        <v>367</v>
      </c>
    </row>
    <row r="10" spans="1:41" ht="18" customHeight="1" x14ac:dyDescent="0.2">
      <c r="A10" s="1221"/>
      <c r="B10" s="1232"/>
      <c r="C10" s="1236"/>
      <c r="D10" s="1258"/>
      <c r="E10" s="1258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08"/>
      <c r="R10" s="1260"/>
      <c r="S10" s="1260"/>
      <c r="T10" s="540"/>
      <c r="U10" s="541"/>
      <c r="V10" s="542"/>
      <c r="W10" s="513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  <c r="AM10" s="515"/>
      <c r="AN10" s="515"/>
      <c r="AO10" s="525"/>
    </row>
    <row r="11" spans="1:41" ht="18" customHeight="1" x14ac:dyDescent="0.2">
      <c r="A11" s="1221"/>
      <c r="B11" s="1232"/>
      <c r="C11" s="1236"/>
      <c r="D11" s="1258"/>
      <c r="E11" s="1258"/>
      <c r="F11" s="543" t="s">
        <v>124</v>
      </c>
      <c r="G11" s="543" t="s">
        <v>125</v>
      </c>
      <c r="H11" s="543" t="s">
        <v>377</v>
      </c>
      <c r="I11" s="543" t="s">
        <v>124</v>
      </c>
      <c r="J11" s="543" t="s">
        <v>125</v>
      </c>
      <c r="K11" s="543" t="s">
        <v>1</v>
      </c>
      <c r="L11" s="543" t="s">
        <v>124</v>
      </c>
      <c r="M11" s="543" t="s">
        <v>125</v>
      </c>
      <c r="N11" s="543" t="s">
        <v>1</v>
      </c>
      <c r="O11" s="543" t="s">
        <v>124</v>
      </c>
      <c r="P11" s="543" t="s">
        <v>125</v>
      </c>
      <c r="Q11" s="526" t="s">
        <v>1</v>
      </c>
      <c r="R11" s="1260"/>
      <c r="S11" s="1260"/>
      <c r="T11" s="544" t="s">
        <v>124</v>
      </c>
      <c r="U11" s="543" t="s">
        <v>125</v>
      </c>
      <c r="V11" s="539" t="s">
        <v>1</v>
      </c>
      <c r="W11" s="528" t="s">
        <v>124</v>
      </c>
      <c r="X11" s="543" t="s">
        <v>125</v>
      </c>
      <c r="Y11" s="543" t="s">
        <v>1</v>
      </c>
      <c r="Z11" s="543" t="s">
        <v>124</v>
      </c>
      <c r="AA11" s="543" t="s">
        <v>125</v>
      </c>
      <c r="AB11" s="543" t="s">
        <v>1</v>
      </c>
      <c r="AC11" s="543" t="s">
        <v>124</v>
      </c>
      <c r="AD11" s="543" t="s">
        <v>125</v>
      </c>
      <c r="AE11" s="543" t="s">
        <v>1</v>
      </c>
      <c r="AF11" s="543" t="s">
        <v>124</v>
      </c>
      <c r="AG11" s="543" t="s">
        <v>125</v>
      </c>
      <c r="AH11" s="543" t="s">
        <v>1</v>
      </c>
      <c r="AI11" s="543" t="s">
        <v>124</v>
      </c>
      <c r="AJ11" s="543" t="s">
        <v>125</v>
      </c>
      <c r="AK11" s="543" t="s">
        <v>1</v>
      </c>
      <c r="AL11" s="543" t="s">
        <v>124</v>
      </c>
      <c r="AM11" s="543" t="s">
        <v>125</v>
      </c>
      <c r="AN11" s="543" t="s">
        <v>1</v>
      </c>
      <c r="AO11" s="525"/>
    </row>
    <row r="12" spans="1:41" ht="18" customHeight="1" x14ac:dyDescent="0.2">
      <c r="A12" s="1233"/>
      <c r="B12" s="1234"/>
      <c r="C12" s="1237"/>
      <c r="D12" s="541"/>
      <c r="E12" s="541"/>
      <c r="F12" s="541"/>
      <c r="G12" s="541"/>
      <c r="H12" s="545"/>
      <c r="I12" s="545"/>
      <c r="J12" s="541"/>
      <c r="K12" s="545"/>
      <c r="L12" s="545"/>
      <c r="M12" s="545"/>
      <c r="N12" s="545"/>
      <c r="O12" s="545"/>
      <c r="P12" s="545"/>
      <c r="Q12" s="533"/>
      <c r="R12" s="546"/>
      <c r="S12" s="546"/>
      <c r="T12" s="547"/>
      <c r="U12" s="548"/>
      <c r="V12" s="549"/>
      <c r="W12" s="535"/>
      <c r="X12" s="545"/>
      <c r="Y12" s="545"/>
      <c r="Z12" s="545"/>
      <c r="AA12" s="545"/>
      <c r="AB12" s="545"/>
      <c r="AC12" s="545"/>
      <c r="AD12" s="545"/>
      <c r="AE12" s="545"/>
      <c r="AF12" s="545"/>
      <c r="AG12" s="545"/>
      <c r="AH12" s="545"/>
      <c r="AI12" s="545"/>
      <c r="AJ12" s="541"/>
      <c r="AK12" s="545"/>
      <c r="AL12" s="545"/>
      <c r="AM12" s="545"/>
      <c r="AN12" s="545"/>
      <c r="AO12" s="525"/>
    </row>
    <row r="13" spans="1:41" ht="33" customHeight="1" x14ac:dyDescent="0.2">
      <c r="A13" s="1261" t="s">
        <v>204</v>
      </c>
      <c r="B13" s="1261"/>
      <c r="C13" s="1262"/>
      <c r="D13" s="550">
        <f>D14+D15+D27+D34+D35+D36</f>
        <v>28</v>
      </c>
      <c r="E13" s="550">
        <f>E14+E15+E27+E34+E35+E36</f>
        <v>276</v>
      </c>
      <c r="F13" s="550">
        <f t="shared" ref="F13:AN13" si="0">F14+F15+F27+F34+F35+F36</f>
        <v>1378</v>
      </c>
      <c r="G13" s="550">
        <f t="shared" si="0"/>
        <v>1981</v>
      </c>
      <c r="H13" s="550">
        <f t="shared" si="0"/>
        <v>3359</v>
      </c>
      <c r="I13" s="550">
        <f t="shared" si="0"/>
        <v>1440</v>
      </c>
      <c r="J13" s="550">
        <f t="shared" si="0"/>
        <v>1891</v>
      </c>
      <c r="K13" s="550">
        <f t="shared" si="0"/>
        <v>3331</v>
      </c>
      <c r="L13" s="550">
        <f t="shared" si="0"/>
        <v>1451</v>
      </c>
      <c r="M13" s="550">
        <f t="shared" si="0"/>
        <v>1899</v>
      </c>
      <c r="N13" s="550">
        <f>N14+N15+N27+N34+N35+N36</f>
        <v>3350</v>
      </c>
      <c r="O13" s="550">
        <f t="shared" si="0"/>
        <v>4269</v>
      </c>
      <c r="P13" s="550">
        <f t="shared" si="0"/>
        <v>5771</v>
      </c>
      <c r="Q13" s="550">
        <f t="shared" si="0"/>
        <v>10040</v>
      </c>
      <c r="R13" s="550">
        <f t="shared" si="0"/>
        <v>9</v>
      </c>
      <c r="S13" s="550">
        <f t="shared" si="0"/>
        <v>61</v>
      </c>
      <c r="T13" s="550">
        <f t="shared" si="0"/>
        <v>215</v>
      </c>
      <c r="U13" s="550">
        <f t="shared" si="0"/>
        <v>194</v>
      </c>
      <c r="V13" s="550">
        <f t="shared" si="0"/>
        <v>409</v>
      </c>
      <c r="W13" s="550">
        <f t="shared" si="0"/>
        <v>215</v>
      </c>
      <c r="X13" s="550">
        <f t="shared" si="0"/>
        <v>227</v>
      </c>
      <c r="Y13" s="550">
        <f t="shared" si="0"/>
        <v>442</v>
      </c>
      <c r="Z13" s="550">
        <f t="shared" si="0"/>
        <v>201</v>
      </c>
      <c r="AA13" s="550">
        <f t="shared" si="0"/>
        <v>193</v>
      </c>
      <c r="AB13" s="550">
        <f t="shared" si="0"/>
        <v>394</v>
      </c>
      <c r="AC13" s="550">
        <f t="shared" si="0"/>
        <v>99</v>
      </c>
      <c r="AD13" s="550">
        <f t="shared" si="0"/>
        <v>132</v>
      </c>
      <c r="AE13" s="550">
        <f t="shared" si="0"/>
        <v>231</v>
      </c>
      <c r="AF13" s="550">
        <f t="shared" si="0"/>
        <v>730</v>
      </c>
      <c r="AG13" s="550">
        <f t="shared" si="0"/>
        <v>746</v>
      </c>
      <c r="AH13" s="550">
        <f t="shared" si="0"/>
        <v>1476</v>
      </c>
      <c r="AI13" s="550">
        <f t="shared" si="0"/>
        <v>4999</v>
      </c>
      <c r="AJ13" s="550">
        <f t="shared" si="0"/>
        <v>6517</v>
      </c>
      <c r="AK13" s="550">
        <f t="shared" si="0"/>
        <v>11516</v>
      </c>
      <c r="AL13" s="550">
        <f t="shared" si="0"/>
        <v>0</v>
      </c>
      <c r="AM13" s="550">
        <f t="shared" si="0"/>
        <v>0</v>
      </c>
      <c r="AN13" s="550">
        <f t="shared" si="0"/>
        <v>0</v>
      </c>
      <c r="AO13" s="550">
        <f>AO14+AO15+AO27+AO34+AO35+AO36</f>
        <v>11516</v>
      </c>
    </row>
    <row r="14" spans="1:41" ht="24.95" customHeight="1" x14ac:dyDescent="0.2">
      <c r="A14" s="1263" t="s">
        <v>378</v>
      </c>
      <c r="B14" s="1263"/>
      <c r="C14" s="1264"/>
      <c r="D14" s="550">
        <v>14</v>
      </c>
      <c r="E14" s="550">
        <v>203</v>
      </c>
      <c r="F14" s="550">
        <v>1087</v>
      </c>
      <c r="G14" s="550">
        <v>1430</v>
      </c>
      <c r="H14" s="550">
        <f>+F14+G14</f>
        <v>2517</v>
      </c>
      <c r="I14" s="551">
        <v>1125</v>
      </c>
      <c r="J14" s="550">
        <v>1379</v>
      </c>
      <c r="K14" s="552">
        <f>+I14+J14</f>
        <v>2504</v>
      </c>
      <c r="L14" s="550">
        <v>1163</v>
      </c>
      <c r="M14" s="552">
        <v>1353</v>
      </c>
      <c r="N14" s="550">
        <f>+L14+M14</f>
        <v>2516</v>
      </c>
      <c r="O14" s="552">
        <f>+F14+I14+L14</f>
        <v>3375</v>
      </c>
      <c r="P14" s="550">
        <f>+G14+J14+M14</f>
        <v>4162</v>
      </c>
      <c r="Q14" s="552">
        <f>+O14+P14</f>
        <v>7537</v>
      </c>
      <c r="R14" s="550">
        <v>4</v>
      </c>
      <c r="S14" s="553">
        <v>41</v>
      </c>
      <c r="T14" s="554">
        <v>159</v>
      </c>
      <c r="U14" s="550">
        <v>155</v>
      </c>
      <c r="V14" s="553">
        <f>+T14+U14</f>
        <v>314</v>
      </c>
      <c r="W14" s="555">
        <v>163</v>
      </c>
      <c r="X14" s="555">
        <v>170</v>
      </c>
      <c r="Y14" s="555">
        <f>+W14+X14</f>
        <v>333</v>
      </c>
      <c r="Z14" s="555">
        <v>151</v>
      </c>
      <c r="AA14" s="555">
        <v>151</v>
      </c>
      <c r="AB14" s="555">
        <f>+Z14+AA14</f>
        <v>302</v>
      </c>
      <c r="AC14" s="555">
        <v>96</v>
      </c>
      <c r="AD14" s="555">
        <v>126</v>
      </c>
      <c r="AE14" s="555">
        <f>+AC14+AD14</f>
        <v>222</v>
      </c>
      <c r="AF14" s="555">
        <f>+T14+W14+Z14+AC14</f>
        <v>569</v>
      </c>
      <c r="AG14" s="555">
        <f>+U14+X14+AA14+AD14</f>
        <v>602</v>
      </c>
      <c r="AH14" s="554">
        <f>+AF14+AG14</f>
        <v>1171</v>
      </c>
      <c r="AI14" s="552">
        <f>O14+AF14</f>
        <v>3944</v>
      </c>
      <c r="AJ14" s="550">
        <f>P14+AG14</f>
        <v>4764</v>
      </c>
      <c r="AK14" s="553">
        <f>AI14+AJ14</f>
        <v>8708</v>
      </c>
      <c r="AL14" s="555">
        <v>0</v>
      </c>
      <c r="AM14" s="555">
        <v>0</v>
      </c>
      <c r="AN14" s="555">
        <v>0</v>
      </c>
      <c r="AO14" s="554">
        <f>AK14+AN14</f>
        <v>8708</v>
      </c>
    </row>
    <row r="15" spans="1:41" ht="18" customHeight="1" x14ac:dyDescent="0.2">
      <c r="A15" s="521"/>
      <c r="B15" s="508"/>
      <c r="C15" s="556" t="s">
        <v>1</v>
      </c>
      <c r="D15" s="550">
        <f>SUM(D16:D26)</f>
        <v>5</v>
      </c>
      <c r="E15" s="550">
        <f t="shared" ref="E15:AO15" si="1">SUM(E16:E26)</f>
        <v>15</v>
      </c>
      <c r="F15" s="550">
        <f t="shared" si="1"/>
        <v>62</v>
      </c>
      <c r="G15" s="550">
        <f t="shared" si="1"/>
        <v>55</v>
      </c>
      <c r="H15" s="550">
        <f t="shared" si="1"/>
        <v>117</v>
      </c>
      <c r="I15" s="550">
        <f t="shared" si="1"/>
        <v>73</v>
      </c>
      <c r="J15" s="550">
        <f t="shared" si="1"/>
        <v>37</v>
      </c>
      <c r="K15" s="550">
        <f t="shared" si="1"/>
        <v>110</v>
      </c>
      <c r="L15" s="550">
        <f t="shared" si="1"/>
        <v>49</v>
      </c>
      <c r="M15" s="550">
        <f t="shared" si="1"/>
        <v>38</v>
      </c>
      <c r="N15" s="550">
        <f t="shared" si="1"/>
        <v>87</v>
      </c>
      <c r="O15" s="550">
        <f t="shared" si="1"/>
        <v>184</v>
      </c>
      <c r="P15" s="550">
        <f t="shared" si="1"/>
        <v>130</v>
      </c>
      <c r="Q15" s="550">
        <f t="shared" si="1"/>
        <v>314</v>
      </c>
      <c r="R15" s="550">
        <f t="shared" si="1"/>
        <v>5</v>
      </c>
      <c r="S15" s="550">
        <f t="shared" si="1"/>
        <v>20</v>
      </c>
      <c r="T15" s="550">
        <f t="shared" si="1"/>
        <v>56</v>
      </c>
      <c r="U15" s="550">
        <f t="shared" si="1"/>
        <v>39</v>
      </c>
      <c r="V15" s="550">
        <f t="shared" si="1"/>
        <v>95</v>
      </c>
      <c r="W15" s="550">
        <f t="shared" si="1"/>
        <v>52</v>
      </c>
      <c r="X15" s="550">
        <f t="shared" si="1"/>
        <v>57</v>
      </c>
      <c r="Y15" s="550">
        <f t="shared" si="1"/>
        <v>109</v>
      </c>
      <c r="Z15" s="550">
        <f t="shared" si="1"/>
        <v>50</v>
      </c>
      <c r="AA15" s="550">
        <f t="shared" si="1"/>
        <v>42</v>
      </c>
      <c r="AB15" s="550">
        <f t="shared" si="1"/>
        <v>92</v>
      </c>
      <c r="AC15" s="550">
        <f t="shared" si="1"/>
        <v>3</v>
      </c>
      <c r="AD15" s="550">
        <f t="shared" si="1"/>
        <v>6</v>
      </c>
      <c r="AE15" s="550">
        <f t="shared" si="1"/>
        <v>9</v>
      </c>
      <c r="AF15" s="550">
        <f t="shared" si="1"/>
        <v>161</v>
      </c>
      <c r="AG15" s="550">
        <f t="shared" si="1"/>
        <v>144</v>
      </c>
      <c r="AH15" s="550">
        <f t="shared" si="1"/>
        <v>305</v>
      </c>
      <c r="AI15" s="550">
        <f t="shared" si="1"/>
        <v>345</v>
      </c>
      <c r="AJ15" s="550">
        <f t="shared" si="1"/>
        <v>274</v>
      </c>
      <c r="AK15" s="550">
        <f t="shared" si="1"/>
        <v>619</v>
      </c>
      <c r="AL15" s="550">
        <f t="shared" si="1"/>
        <v>0</v>
      </c>
      <c r="AM15" s="550">
        <f t="shared" si="1"/>
        <v>0</v>
      </c>
      <c r="AN15" s="550">
        <f t="shared" si="1"/>
        <v>0</v>
      </c>
      <c r="AO15" s="550">
        <f t="shared" si="1"/>
        <v>619</v>
      </c>
    </row>
    <row r="16" spans="1:41" ht="18" customHeight="1" x14ac:dyDescent="0.2">
      <c r="A16" s="521"/>
      <c r="B16" s="1244" t="s">
        <v>466</v>
      </c>
      <c r="C16" s="557" t="s">
        <v>467</v>
      </c>
      <c r="D16" s="226">
        <v>0</v>
      </c>
      <c r="E16" s="226">
        <v>0</v>
      </c>
      <c r="F16" s="226">
        <v>0</v>
      </c>
      <c r="G16" s="226">
        <v>0</v>
      </c>
      <c r="H16" s="226">
        <f t="shared" ref="H16:H34" si="2">+F16+G16</f>
        <v>0</v>
      </c>
      <c r="I16" s="226">
        <v>0</v>
      </c>
      <c r="J16" s="226">
        <v>0</v>
      </c>
      <c r="K16" s="226">
        <f t="shared" ref="K16:K26" si="3">+I16+J16</f>
        <v>0</v>
      </c>
      <c r="L16" s="226">
        <v>0</v>
      </c>
      <c r="M16" s="226">
        <v>0</v>
      </c>
      <c r="N16" s="226">
        <f t="shared" ref="N16:N26" si="4">+L16+M16</f>
        <v>0</v>
      </c>
      <c r="O16" s="226">
        <f t="shared" ref="O16:O26" si="5">+F16+I16+L16</f>
        <v>0</v>
      </c>
      <c r="P16" s="226">
        <f t="shared" ref="P16:P26" si="6">+G16+J16+M16</f>
        <v>0</v>
      </c>
      <c r="Q16" s="226">
        <f t="shared" ref="Q16:Q26" si="7">+O16+P16</f>
        <v>0</v>
      </c>
      <c r="R16" s="226">
        <v>1</v>
      </c>
      <c r="S16" s="562">
        <v>4</v>
      </c>
      <c r="T16" s="193">
        <v>7</v>
      </c>
      <c r="U16" s="226">
        <v>3</v>
      </c>
      <c r="V16" s="653">
        <f t="shared" ref="V16:V26" si="8">+T16+U16</f>
        <v>10</v>
      </c>
      <c r="W16" s="226">
        <v>10</v>
      </c>
      <c r="X16" s="227">
        <v>3</v>
      </c>
      <c r="Y16" s="652">
        <f t="shared" ref="Y16:Y26" si="9">+W16+X16</f>
        <v>13</v>
      </c>
      <c r="Z16" s="227">
        <v>13</v>
      </c>
      <c r="AA16" s="226">
        <v>5</v>
      </c>
      <c r="AB16" s="653">
        <f t="shared" ref="AB16:AB26" si="10">+Z16+AA16</f>
        <v>18</v>
      </c>
      <c r="AC16" s="226">
        <v>0</v>
      </c>
      <c r="AD16" s="227">
        <v>0</v>
      </c>
      <c r="AE16" s="652">
        <f t="shared" ref="AE16:AE26" si="11">+AC16+AD16</f>
        <v>0</v>
      </c>
      <c r="AF16" s="653">
        <f t="shared" ref="AF16:AF26" si="12">+T16+W16+Z16+AC16</f>
        <v>30</v>
      </c>
      <c r="AG16" s="652">
        <f t="shared" ref="AG16:AG26" si="13">+U16+X16+AA16+AD16</f>
        <v>11</v>
      </c>
      <c r="AH16" s="653">
        <f t="shared" ref="AH16:AH26" si="14">+AF16+AG16</f>
        <v>41</v>
      </c>
      <c r="AI16" s="561">
        <f>O16+AF16</f>
        <v>30</v>
      </c>
      <c r="AJ16" s="560">
        <f>P16+AG16</f>
        <v>11</v>
      </c>
      <c r="AK16" s="561">
        <f>AI16+AJ16</f>
        <v>41</v>
      </c>
      <c r="AL16" s="227">
        <v>0</v>
      </c>
      <c r="AM16" s="226">
        <v>0</v>
      </c>
      <c r="AN16" s="558">
        <v>0</v>
      </c>
      <c r="AO16" s="563">
        <f>AK16+AN16</f>
        <v>41</v>
      </c>
    </row>
    <row r="17" spans="1:41" ht="18" customHeight="1" x14ac:dyDescent="0.2">
      <c r="A17" s="1266" t="s">
        <v>468</v>
      </c>
      <c r="B17" s="1265"/>
      <c r="C17" s="557" t="s">
        <v>469</v>
      </c>
      <c r="D17" s="226">
        <v>0</v>
      </c>
      <c r="E17" s="226">
        <v>0</v>
      </c>
      <c r="F17" s="226">
        <v>0</v>
      </c>
      <c r="G17" s="226">
        <v>0</v>
      </c>
      <c r="H17" s="226">
        <f t="shared" si="2"/>
        <v>0</v>
      </c>
      <c r="I17" s="226">
        <v>0</v>
      </c>
      <c r="J17" s="226">
        <v>0</v>
      </c>
      <c r="K17" s="226">
        <f t="shared" si="3"/>
        <v>0</v>
      </c>
      <c r="L17" s="226">
        <v>0</v>
      </c>
      <c r="M17" s="226">
        <v>0</v>
      </c>
      <c r="N17" s="226">
        <f t="shared" si="4"/>
        <v>0</v>
      </c>
      <c r="O17" s="226">
        <f t="shared" si="5"/>
        <v>0</v>
      </c>
      <c r="P17" s="226">
        <f t="shared" si="6"/>
        <v>0</v>
      </c>
      <c r="Q17" s="226">
        <f t="shared" si="7"/>
        <v>0</v>
      </c>
      <c r="R17" s="226">
        <v>1</v>
      </c>
      <c r="S17" s="562">
        <v>4</v>
      </c>
      <c r="T17" s="193">
        <v>9</v>
      </c>
      <c r="U17" s="226">
        <v>6</v>
      </c>
      <c r="V17" s="653">
        <f t="shared" si="8"/>
        <v>15</v>
      </c>
      <c r="W17" s="226">
        <v>5</v>
      </c>
      <c r="X17" s="227">
        <v>8</v>
      </c>
      <c r="Y17" s="652">
        <f t="shared" si="9"/>
        <v>13</v>
      </c>
      <c r="Z17" s="227">
        <v>5</v>
      </c>
      <c r="AA17" s="226">
        <v>5</v>
      </c>
      <c r="AB17" s="653">
        <f t="shared" si="10"/>
        <v>10</v>
      </c>
      <c r="AC17" s="226">
        <v>0</v>
      </c>
      <c r="AD17" s="227">
        <v>0</v>
      </c>
      <c r="AE17" s="652">
        <f t="shared" si="11"/>
        <v>0</v>
      </c>
      <c r="AF17" s="653">
        <f t="shared" si="12"/>
        <v>19</v>
      </c>
      <c r="AG17" s="652">
        <f t="shared" si="13"/>
        <v>19</v>
      </c>
      <c r="AH17" s="653">
        <f t="shared" si="14"/>
        <v>38</v>
      </c>
      <c r="AI17" s="561">
        <f t="shared" ref="AI17:AI26" si="15">O17+AF17</f>
        <v>19</v>
      </c>
      <c r="AJ17" s="560">
        <f t="shared" ref="AJ17:AJ26" si="16">P17+AG17</f>
        <v>19</v>
      </c>
      <c r="AK17" s="561">
        <f t="shared" ref="AK17:AK26" si="17">AI17+AJ17</f>
        <v>38</v>
      </c>
      <c r="AL17" s="227">
        <v>0</v>
      </c>
      <c r="AM17" s="226">
        <v>0</v>
      </c>
      <c r="AN17" s="558">
        <v>0</v>
      </c>
      <c r="AO17" s="563">
        <f t="shared" ref="AO17:AO26" si="18">AK17+AN17</f>
        <v>38</v>
      </c>
    </row>
    <row r="18" spans="1:41" ht="18" customHeight="1" x14ac:dyDescent="0.2">
      <c r="A18" s="1266"/>
      <c r="B18" s="1265"/>
      <c r="C18" s="557" t="s">
        <v>470</v>
      </c>
      <c r="D18" s="226">
        <v>1</v>
      </c>
      <c r="E18" s="226">
        <v>3</v>
      </c>
      <c r="F18" s="226">
        <v>13</v>
      </c>
      <c r="G18" s="226">
        <v>9</v>
      </c>
      <c r="H18" s="652">
        <f t="shared" si="2"/>
        <v>22</v>
      </c>
      <c r="I18" s="650">
        <v>13</v>
      </c>
      <c r="J18" s="226">
        <v>9</v>
      </c>
      <c r="K18" s="653">
        <f t="shared" si="3"/>
        <v>22</v>
      </c>
      <c r="L18" s="226">
        <v>16</v>
      </c>
      <c r="M18" s="227">
        <v>7</v>
      </c>
      <c r="N18" s="652">
        <f t="shared" si="4"/>
        <v>23</v>
      </c>
      <c r="O18" s="227">
        <f t="shared" si="5"/>
        <v>42</v>
      </c>
      <c r="P18" s="226">
        <f t="shared" si="6"/>
        <v>25</v>
      </c>
      <c r="Q18" s="653">
        <f t="shared" si="7"/>
        <v>67</v>
      </c>
      <c r="R18" s="226">
        <v>0</v>
      </c>
      <c r="S18" s="562">
        <v>0</v>
      </c>
      <c r="T18" s="193">
        <v>0</v>
      </c>
      <c r="U18" s="193">
        <v>0</v>
      </c>
      <c r="V18" s="193">
        <f t="shared" si="8"/>
        <v>0</v>
      </c>
      <c r="W18" s="193">
        <v>0</v>
      </c>
      <c r="X18" s="193">
        <v>0</v>
      </c>
      <c r="Y18" s="193">
        <f t="shared" si="9"/>
        <v>0</v>
      </c>
      <c r="Z18" s="193">
        <v>0</v>
      </c>
      <c r="AA18" s="193">
        <v>0</v>
      </c>
      <c r="AB18" s="193">
        <f t="shared" si="10"/>
        <v>0</v>
      </c>
      <c r="AC18" s="193">
        <v>0</v>
      </c>
      <c r="AD18" s="193">
        <v>0</v>
      </c>
      <c r="AE18" s="193">
        <f t="shared" si="11"/>
        <v>0</v>
      </c>
      <c r="AF18" s="193">
        <f t="shared" si="12"/>
        <v>0</v>
      </c>
      <c r="AG18" s="193">
        <f t="shared" si="13"/>
        <v>0</v>
      </c>
      <c r="AH18" s="193">
        <f t="shared" si="14"/>
        <v>0</v>
      </c>
      <c r="AI18" s="561">
        <f t="shared" si="15"/>
        <v>42</v>
      </c>
      <c r="AJ18" s="560">
        <f t="shared" si="16"/>
        <v>25</v>
      </c>
      <c r="AK18" s="561">
        <f t="shared" si="17"/>
        <v>67</v>
      </c>
      <c r="AL18" s="227">
        <v>0</v>
      </c>
      <c r="AM18" s="226">
        <v>0</v>
      </c>
      <c r="AN18" s="558">
        <v>0</v>
      </c>
      <c r="AO18" s="563">
        <f t="shared" si="18"/>
        <v>67</v>
      </c>
    </row>
    <row r="19" spans="1:41" ht="18" customHeight="1" x14ac:dyDescent="0.2">
      <c r="A19" s="1266"/>
      <c r="B19" s="1265"/>
      <c r="C19" s="557" t="s">
        <v>471</v>
      </c>
      <c r="D19" s="226">
        <v>1</v>
      </c>
      <c r="E19" s="226">
        <v>3</v>
      </c>
      <c r="F19" s="226">
        <v>18</v>
      </c>
      <c r="G19" s="226">
        <v>8</v>
      </c>
      <c r="H19" s="652">
        <f t="shared" si="2"/>
        <v>26</v>
      </c>
      <c r="I19" s="650">
        <v>21</v>
      </c>
      <c r="J19" s="226">
        <v>5</v>
      </c>
      <c r="K19" s="653">
        <f t="shared" si="3"/>
        <v>26</v>
      </c>
      <c r="L19" s="226">
        <v>6</v>
      </c>
      <c r="M19" s="227">
        <v>4</v>
      </c>
      <c r="N19" s="652">
        <f t="shared" si="4"/>
        <v>10</v>
      </c>
      <c r="O19" s="227">
        <f t="shared" si="5"/>
        <v>45</v>
      </c>
      <c r="P19" s="226">
        <f t="shared" si="6"/>
        <v>17</v>
      </c>
      <c r="Q19" s="653">
        <f t="shared" si="7"/>
        <v>62</v>
      </c>
      <c r="R19" s="226">
        <v>0</v>
      </c>
      <c r="S19" s="562">
        <v>0</v>
      </c>
      <c r="T19" s="193">
        <v>0</v>
      </c>
      <c r="U19" s="193">
        <v>0</v>
      </c>
      <c r="V19" s="193">
        <f t="shared" si="8"/>
        <v>0</v>
      </c>
      <c r="W19" s="193">
        <v>0</v>
      </c>
      <c r="X19" s="193">
        <v>0</v>
      </c>
      <c r="Y19" s="193">
        <f t="shared" si="9"/>
        <v>0</v>
      </c>
      <c r="Z19" s="193">
        <v>0</v>
      </c>
      <c r="AA19" s="193">
        <v>0</v>
      </c>
      <c r="AB19" s="193">
        <f t="shared" si="10"/>
        <v>0</v>
      </c>
      <c r="AC19" s="193">
        <v>0</v>
      </c>
      <c r="AD19" s="193">
        <v>0</v>
      </c>
      <c r="AE19" s="193">
        <f t="shared" si="11"/>
        <v>0</v>
      </c>
      <c r="AF19" s="193">
        <f t="shared" si="12"/>
        <v>0</v>
      </c>
      <c r="AG19" s="193">
        <f t="shared" si="13"/>
        <v>0</v>
      </c>
      <c r="AH19" s="193">
        <f t="shared" si="14"/>
        <v>0</v>
      </c>
      <c r="AI19" s="561">
        <f t="shared" si="15"/>
        <v>45</v>
      </c>
      <c r="AJ19" s="560">
        <f t="shared" si="16"/>
        <v>17</v>
      </c>
      <c r="AK19" s="561">
        <f t="shared" si="17"/>
        <v>62</v>
      </c>
      <c r="AL19" s="227">
        <v>0</v>
      </c>
      <c r="AM19" s="226">
        <v>0</v>
      </c>
      <c r="AN19" s="558">
        <v>0</v>
      </c>
      <c r="AO19" s="563">
        <f t="shared" si="18"/>
        <v>62</v>
      </c>
    </row>
    <row r="20" spans="1:41" ht="18" customHeight="1" x14ac:dyDescent="0.2">
      <c r="A20" s="1266"/>
      <c r="B20" s="1265"/>
      <c r="C20" s="557" t="s">
        <v>472</v>
      </c>
      <c r="D20" s="226">
        <v>1</v>
      </c>
      <c r="E20" s="226">
        <v>3</v>
      </c>
      <c r="F20" s="226">
        <v>14</v>
      </c>
      <c r="G20" s="226">
        <v>2</v>
      </c>
      <c r="H20" s="652">
        <f t="shared" si="2"/>
        <v>16</v>
      </c>
      <c r="I20" s="650">
        <v>7</v>
      </c>
      <c r="J20" s="226">
        <v>0</v>
      </c>
      <c r="K20" s="653">
        <f t="shared" si="3"/>
        <v>7</v>
      </c>
      <c r="L20" s="226">
        <v>7</v>
      </c>
      <c r="M20" s="227">
        <v>0</v>
      </c>
      <c r="N20" s="652">
        <f t="shared" si="4"/>
        <v>7</v>
      </c>
      <c r="O20" s="227">
        <f t="shared" si="5"/>
        <v>28</v>
      </c>
      <c r="P20" s="226">
        <f t="shared" si="6"/>
        <v>2</v>
      </c>
      <c r="Q20" s="653">
        <f t="shared" si="7"/>
        <v>30</v>
      </c>
      <c r="R20" s="226">
        <v>0</v>
      </c>
      <c r="S20" s="562">
        <v>0</v>
      </c>
      <c r="T20" s="193">
        <v>0</v>
      </c>
      <c r="U20" s="193">
        <v>0</v>
      </c>
      <c r="V20" s="193">
        <f t="shared" si="8"/>
        <v>0</v>
      </c>
      <c r="W20" s="193">
        <v>0</v>
      </c>
      <c r="X20" s="193">
        <v>0</v>
      </c>
      <c r="Y20" s="193">
        <f t="shared" si="9"/>
        <v>0</v>
      </c>
      <c r="Z20" s="193">
        <v>0</v>
      </c>
      <c r="AA20" s="193">
        <v>0</v>
      </c>
      <c r="AB20" s="193">
        <f t="shared" si="10"/>
        <v>0</v>
      </c>
      <c r="AC20" s="193">
        <v>0</v>
      </c>
      <c r="AD20" s="193">
        <v>0</v>
      </c>
      <c r="AE20" s="193">
        <f t="shared" si="11"/>
        <v>0</v>
      </c>
      <c r="AF20" s="193">
        <f t="shared" si="12"/>
        <v>0</v>
      </c>
      <c r="AG20" s="193">
        <f t="shared" si="13"/>
        <v>0</v>
      </c>
      <c r="AH20" s="193">
        <f t="shared" si="14"/>
        <v>0</v>
      </c>
      <c r="AI20" s="561">
        <f t="shared" si="15"/>
        <v>28</v>
      </c>
      <c r="AJ20" s="560">
        <f t="shared" si="16"/>
        <v>2</v>
      </c>
      <c r="AK20" s="561">
        <f t="shared" si="17"/>
        <v>30</v>
      </c>
      <c r="AL20" s="227">
        <v>0</v>
      </c>
      <c r="AM20" s="226">
        <v>0</v>
      </c>
      <c r="AN20" s="558">
        <v>0</v>
      </c>
      <c r="AO20" s="563">
        <f t="shared" si="18"/>
        <v>30</v>
      </c>
    </row>
    <row r="21" spans="1:41" ht="18" customHeight="1" x14ac:dyDescent="0.2">
      <c r="A21" s="1266"/>
      <c r="B21" s="1265"/>
      <c r="C21" s="557" t="s">
        <v>473</v>
      </c>
      <c r="D21" s="226">
        <v>0</v>
      </c>
      <c r="E21" s="226">
        <v>0</v>
      </c>
      <c r="F21" s="226">
        <v>0</v>
      </c>
      <c r="G21" s="226">
        <v>0</v>
      </c>
      <c r="H21" s="652">
        <f t="shared" si="2"/>
        <v>0</v>
      </c>
      <c r="I21" s="650">
        <v>0</v>
      </c>
      <c r="J21" s="226">
        <v>0</v>
      </c>
      <c r="K21" s="653">
        <f t="shared" si="3"/>
        <v>0</v>
      </c>
      <c r="L21" s="226">
        <v>0</v>
      </c>
      <c r="M21" s="227">
        <v>0</v>
      </c>
      <c r="N21" s="652">
        <f t="shared" si="4"/>
        <v>0</v>
      </c>
      <c r="O21" s="227">
        <f t="shared" si="5"/>
        <v>0</v>
      </c>
      <c r="P21" s="226">
        <f t="shared" si="6"/>
        <v>0</v>
      </c>
      <c r="Q21" s="653">
        <f t="shared" si="7"/>
        <v>0</v>
      </c>
      <c r="R21" s="226">
        <v>0</v>
      </c>
      <c r="S21" s="562">
        <v>0</v>
      </c>
      <c r="T21" s="193">
        <v>0</v>
      </c>
      <c r="U21" s="193">
        <v>0</v>
      </c>
      <c r="V21" s="193">
        <f t="shared" si="8"/>
        <v>0</v>
      </c>
      <c r="W21" s="193">
        <v>0</v>
      </c>
      <c r="X21" s="193">
        <v>0</v>
      </c>
      <c r="Y21" s="193">
        <f t="shared" si="9"/>
        <v>0</v>
      </c>
      <c r="Z21" s="193">
        <v>0</v>
      </c>
      <c r="AA21" s="193">
        <v>0</v>
      </c>
      <c r="AB21" s="193">
        <f t="shared" si="10"/>
        <v>0</v>
      </c>
      <c r="AC21" s="193">
        <v>0</v>
      </c>
      <c r="AD21" s="193">
        <v>0</v>
      </c>
      <c r="AE21" s="193">
        <f t="shared" si="11"/>
        <v>0</v>
      </c>
      <c r="AF21" s="193">
        <f t="shared" si="12"/>
        <v>0</v>
      </c>
      <c r="AG21" s="193">
        <f t="shared" si="13"/>
        <v>0</v>
      </c>
      <c r="AH21" s="193">
        <f t="shared" si="14"/>
        <v>0</v>
      </c>
      <c r="AI21" s="561">
        <f t="shared" si="15"/>
        <v>0</v>
      </c>
      <c r="AJ21" s="560">
        <f t="shared" si="16"/>
        <v>0</v>
      </c>
      <c r="AK21" s="561">
        <f t="shared" si="17"/>
        <v>0</v>
      </c>
      <c r="AL21" s="227">
        <v>0</v>
      </c>
      <c r="AM21" s="226">
        <v>0</v>
      </c>
      <c r="AN21" s="558">
        <v>0</v>
      </c>
      <c r="AO21" s="563">
        <f t="shared" si="18"/>
        <v>0</v>
      </c>
    </row>
    <row r="22" spans="1:41" ht="18" customHeight="1" x14ac:dyDescent="0.2">
      <c r="A22" s="1266"/>
      <c r="B22" s="1265"/>
      <c r="C22" s="557" t="s">
        <v>474</v>
      </c>
      <c r="D22" s="226">
        <v>1</v>
      </c>
      <c r="E22" s="226">
        <v>3</v>
      </c>
      <c r="F22" s="226">
        <v>7</v>
      </c>
      <c r="G22" s="226">
        <v>17</v>
      </c>
      <c r="H22" s="652">
        <f t="shared" si="2"/>
        <v>24</v>
      </c>
      <c r="I22" s="650">
        <v>20</v>
      </c>
      <c r="J22" s="226">
        <v>15</v>
      </c>
      <c r="K22" s="653">
        <f t="shared" si="3"/>
        <v>35</v>
      </c>
      <c r="L22" s="226">
        <v>11</v>
      </c>
      <c r="M22" s="227">
        <v>17</v>
      </c>
      <c r="N22" s="652">
        <f t="shared" si="4"/>
        <v>28</v>
      </c>
      <c r="O22" s="227">
        <f t="shared" si="5"/>
        <v>38</v>
      </c>
      <c r="P22" s="226">
        <f t="shared" si="6"/>
        <v>49</v>
      </c>
      <c r="Q22" s="653">
        <f t="shared" si="7"/>
        <v>87</v>
      </c>
      <c r="R22" s="226">
        <v>0</v>
      </c>
      <c r="S22" s="562">
        <v>0</v>
      </c>
      <c r="T22" s="193">
        <v>0</v>
      </c>
      <c r="U22" s="193">
        <v>0</v>
      </c>
      <c r="V22" s="193">
        <f t="shared" si="8"/>
        <v>0</v>
      </c>
      <c r="W22" s="193">
        <v>0</v>
      </c>
      <c r="X22" s="193">
        <v>0</v>
      </c>
      <c r="Y22" s="193">
        <f t="shared" si="9"/>
        <v>0</v>
      </c>
      <c r="Z22" s="193">
        <v>0</v>
      </c>
      <c r="AA22" s="193">
        <v>0</v>
      </c>
      <c r="AB22" s="193">
        <f t="shared" si="10"/>
        <v>0</v>
      </c>
      <c r="AC22" s="193">
        <v>0</v>
      </c>
      <c r="AD22" s="193">
        <v>0</v>
      </c>
      <c r="AE22" s="193">
        <f t="shared" si="11"/>
        <v>0</v>
      </c>
      <c r="AF22" s="193">
        <f t="shared" si="12"/>
        <v>0</v>
      </c>
      <c r="AG22" s="193">
        <f t="shared" si="13"/>
        <v>0</v>
      </c>
      <c r="AH22" s="193">
        <f t="shared" si="14"/>
        <v>0</v>
      </c>
      <c r="AI22" s="561">
        <f t="shared" si="15"/>
        <v>38</v>
      </c>
      <c r="AJ22" s="560">
        <f t="shared" si="16"/>
        <v>49</v>
      </c>
      <c r="AK22" s="561">
        <f t="shared" si="17"/>
        <v>87</v>
      </c>
      <c r="AL22" s="227">
        <v>0</v>
      </c>
      <c r="AM22" s="226">
        <v>0</v>
      </c>
      <c r="AN22" s="558">
        <v>0</v>
      </c>
      <c r="AO22" s="563">
        <f t="shared" si="18"/>
        <v>87</v>
      </c>
    </row>
    <row r="23" spans="1:41" ht="18" customHeight="1" x14ac:dyDescent="0.2">
      <c r="A23" s="1266"/>
      <c r="B23" s="1265"/>
      <c r="C23" s="557" t="s">
        <v>475</v>
      </c>
      <c r="D23" s="226">
        <v>1</v>
      </c>
      <c r="E23" s="226">
        <v>3</v>
      </c>
      <c r="F23" s="226">
        <v>10</v>
      </c>
      <c r="G23" s="226">
        <v>19</v>
      </c>
      <c r="H23" s="652">
        <f t="shared" si="2"/>
        <v>29</v>
      </c>
      <c r="I23" s="650">
        <v>12</v>
      </c>
      <c r="J23" s="226">
        <v>8</v>
      </c>
      <c r="K23" s="653">
        <f t="shared" si="3"/>
        <v>20</v>
      </c>
      <c r="L23" s="226">
        <v>9</v>
      </c>
      <c r="M23" s="227">
        <v>10</v>
      </c>
      <c r="N23" s="652">
        <f t="shared" si="4"/>
        <v>19</v>
      </c>
      <c r="O23" s="227">
        <f t="shared" si="5"/>
        <v>31</v>
      </c>
      <c r="P23" s="226">
        <f t="shared" si="6"/>
        <v>37</v>
      </c>
      <c r="Q23" s="653">
        <f t="shared" si="7"/>
        <v>68</v>
      </c>
      <c r="R23" s="226">
        <v>0</v>
      </c>
      <c r="S23" s="562">
        <v>0</v>
      </c>
      <c r="T23" s="193">
        <v>0</v>
      </c>
      <c r="U23" s="193">
        <v>0</v>
      </c>
      <c r="V23" s="193">
        <f t="shared" si="8"/>
        <v>0</v>
      </c>
      <c r="W23" s="193">
        <v>0</v>
      </c>
      <c r="X23" s="193">
        <v>0</v>
      </c>
      <c r="Y23" s="193">
        <f t="shared" si="9"/>
        <v>0</v>
      </c>
      <c r="Z23" s="193">
        <v>0</v>
      </c>
      <c r="AA23" s="193">
        <v>0</v>
      </c>
      <c r="AB23" s="193">
        <f t="shared" si="10"/>
        <v>0</v>
      </c>
      <c r="AC23" s="193">
        <v>0</v>
      </c>
      <c r="AD23" s="193">
        <v>0</v>
      </c>
      <c r="AE23" s="193">
        <f t="shared" si="11"/>
        <v>0</v>
      </c>
      <c r="AF23" s="193">
        <f t="shared" si="12"/>
        <v>0</v>
      </c>
      <c r="AG23" s="193">
        <f t="shared" si="13"/>
        <v>0</v>
      </c>
      <c r="AH23" s="193">
        <f t="shared" si="14"/>
        <v>0</v>
      </c>
      <c r="AI23" s="561">
        <f t="shared" si="15"/>
        <v>31</v>
      </c>
      <c r="AJ23" s="560">
        <f t="shared" si="16"/>
        <v>37</v>
      </c>
      <c r="AK23" s="561">
        <f t="shared" si="17"/>
        <v>68</v>
      </c>
      <c r="AL23" s="227">
        <v>0</v>
      </c>
      <c r="AM23" s="226">
        <v>0</v>
      </c>
      <c r="AN23" s="558">
        <v>0</v>
      </c>
      <c r="AO23" s="563">
        <f t="shared" si="18"/>
        <v>68</v>
      </c>
    </row>
    <row r="24" spans="1:41" ht="18" customHeight="1" x14ac:dyDescent="0.2">
      <c r="A24" s="1266"/>
      <c r="B24" s="1265"/>
      <c r="C24" s="557" t="s">
        <v>476</v>
      </c>
      <c r="D24" s="226">
        <v>0</v>
      </c>
      <c r="E24" s="226">
        <v>0</v>
      </c>
      <c r="F24" s="226">
        <v>0</v>
      </c>
      <c r="G24" s="226">
        <v>0</v>
      </c>
      <c r="H24" s="226">
        <f t="shared" si="2"/>
        <v>0</v>
      </c>
      <c r="I24" s="226">
        <v>0</v>
      </c>
      <c r="J24" s="226">
        <v>0</v>
      </c>
      <c r="K24" s="226">
        <f t="shared" si="3"/>
        <v>0</v>
      </c>
      <c r="L24" s="226">
        <v>0</v>
      </c>
      <c r="M24" s="226">
        <v>0</v>
      </c>
      <c r="N24" s="226">
        <f t="shared" si="4"/>
        <v>0</v>
      </c>
      <c r="O24" s="226">
        <f t="shared" si="5"/>
        <v>0</v>
      </c>
      <c r="P24" s="226">
        <f t="shared" si="6"/>
        <v>0</v>
      </c>
      <c r="Q24" s="226">
        <f t="shared" si="7"/>
        <v>0</v>
      </c>
      <c r="R24" s="226">
        <v>1</v>
      </c>
      <c r="S24" s="562">
        <v>4</v>
      </c>
      <c r="T24" s="193">
        <v>11</v>
      </c>
      <c r="U24" s="226">
        <v>6</v>
      </c>
      <c r="V24" s="653">
        <f t="shared" si="8"/>
        <v>17</v>
      </c>
      <c r="W24" s="226">
        <v>13</v>
      </c>
      <c r="X24" s="227">
        <v>19</v>
      </c>
      <c r="Y24" s="652">
        <f t="shared" si="9"/>
        <v>32</v>
      </c>
      <c r="Z24" s="227">
        <v>9</v>
      </c>
      <c r="AA24" s="226">
        <v>8</v>
      </c>
      <c r="AB24" s="653">
        <f t="shared" si="10"/>
        <v>17</v>
      </c>
      <c r="AC24" s="226">
        <v>0</v>
      </c>
      <c r="AD24" s="227">
        <v>1</v>
      </c>
      <c r="AE24" s="652">
        <f t="shared" si="11"/>
        <v>1</v>
      </c>
      <c r="AF24" s="653">
        <f t="shared" si="12"/>
        <v>33</v>
      </c>
      <c r="AG24" s="652">
        <f t="shared" si="13"/>
        <v>34</v>
      </c>
      <c r="AH24" s="653">
        <f t="shared" si="14"/>
        <v>67</v>
      </c>
      <c r="AI24" s="561">
        <f t="shared" si="15"/>
        <v>33</v>
      </c>
      <c r="AJ24" s="560">
        <f t="shared" si="16"/>
        <v>34</v>
      </c>
      <c r="AK24" s="561">
        <f t="shared" si="17"/>
        <v>67</v>
      </c>
      <c r="AL24" s="227">
        <v>0</v>
      </c>
      <c r="AM24" s="226">
        <v>0</v>
      </c>
      <c r="AN24" s="558">
        <v>0</v>
      </c>
      <c r="AO24" s="563">
        <f t="shared" si="18"/>
        <v>67</v>
      </c>
    </row>
    <row r="25" spans="1:41" ht="18" customHeight="1" x14ac:dyDescent="0.2">
      <c r="A25" s="1266"/>
      <c r="B25" s="1265"/>
      <c r="C25" s="557" t="s">
        <v>477</v>
      </c>
      <c r="D25" s="226">
        <v>0</v>
      </c>
      <c r="E25" s="226">
        <v>0</v>
      </c>
      <c r="F25" s="226">
        <v>0</v>
      </c>
      <c r="G25" s="226">
        <v>0</v>
      </c>
      <c r="H25" s="226">
        <f t="shared" si="2"/>
        <v>0</v>
      </c>
      <c r="I25" s="226">
        <v>0</v>
      </c>
      <c r="J25" s="226">
        <v>0</v>
      </c>
      <c r="K25" s="226">
        <f t="shared" si="3"/>
        <v>0</v>
      </c>
      <c r="L25" s="226">
        <v>0</v>
      </c>
      <c r="M25" s="226">
        <v>0</v>
      </c>
      <c r="N25" s="226">
        <f t="shared" si="4"/>
        <v>0</v>
      </c>
      <c r="O25" s="226">
        <f t="shared" si="5"/>
        <v>0</v>
      </c>
      <c r="P25" s="226">
        <f t="shared" si="6"/>
        <v>0</v>
      </c>
      <c r="Q25" s="226">
        <f t="shared" si="7"/>
        <v>0</v>
      </c>
      <c r="R25" s="226">
        <v>1</v>
      </c>
      <c r="S25" s="562">
        <v>4</v>
      </c>
      <c r="T25" s="193">
        <v>21</v>
      </c>
      <c r="U25" s="226">
        <v>17</v>
      </c>
      <c r="V25" s="653">
        <f t="shared" si="8"/>
        <v>38</v>
      </c>
      <c r="W25" s="226">
        <v>17</v>
      </c>
      <c r="X25" s="227">
        <v>22</v>
      </c>
      <c r="Y25" s="652">
        <f t="shared" si="9"/>
        <v>39</v>
      </c>
      <c r="Z25" s="227">
        <v>15</v>
      </c>
      <c r="AA25" s="226">
        <v>11</v>
      </c>
      <c r="AB25" s="653">
        <f t="shared" si="10"/>
        <v>26</v>
      </c>
      <c r="AC25" s="226">
        <v>0</v>
      </c>
      <c r="AD25" s="227">
        <v>0</v>
      </c>
      <c r="AE25" s="652">
        <f t="shared" si="11"/>
        <v>0</v>
      </c>
      <c r="AF25" s="653">
        <f t="shared" si="12"/>
        <v>53</v>
      </c>
      <c r="AG25" s="652">
        <f t="shared" si="13"/>
        <v>50</v>
      </c>
      <c r="AH25" s="653">
        <f t="shared" si="14"/>
        <v>103</v>
      </c>
      <c r="AI25" s="561">
        <f t="shared" si="15"/>
        <v>53</v>
      </c>
      <c r="AJ25" s="560">
        <f t="shared" si="16"/>
        <v>50</v>
      </c>
      <c r="AK25" s="561">
        <f t="shared" si="17"/>
        <v>103</v>
      </c>
      <c r="AL25" s="227">
        <v>0</v>
      </c>
      <c r="AM25" s="226">
        <v>0</v>
      </c>
      <c r="AN25" s="558">
        <v>0</v>
      </c>
      <c r="AO25" s="563">
        <f t="shared" si="18"/>
        <v>103</v>
      </c>
    </row>
    <row r="26" spans="1:41" ht="18" customHeight="1" x14ac:dyDescent="0.2">
      <c r="A26" s="1266"/>
      <c r="B26" s="564"/>
      <c r="C26" s="565" t="s">
        <v>478</v>
      </c>
      <c r="D26" s="226">
        <v>0</v>
      </c>
      <c r="E26" s="226">
        <v>0</v>
      </c>
      <c r="F26" s="226">
        <v>0</v>
      </c>
      <c r="G26" s="226">
        <v>0</v>
      </c>
      <c r="H26" s="226">
        <f t="shared" si="2"/>
        <v>0</v>
      </c>
      <c r="I26" s="226">
        <v>0</v>
      </c>
      <c r="J26" s="226">
        <v>0</v>
      </c>
      <c r="K26" s="226">
        <f t="shared" si="3"/>
        <v>0</v>
      </c>
      <c r="L26" s="226">
        <v>0</v>
      </c>
      <c r="M26" s="226">
        <v>0</v>
      </c>
      <c r="N26" s="226">
        <f t="shared" si="4"/>
        <v>0</v>
      </c>
      <c r="O26" s="226">
        <f t="shared" si="5"/>
        <v>0</v>
      </c>
      <c r="P26" s="226">
        <f t="shared" si="6"/>
        <v>0</v>
      </c>
      <c r="Q26" s="226">
        <f t="shared" si="7"/>
        <v>0</v>
      </c>
      <c r="R26" s="566">
        <v>1</v>
      </c>
      <c r="S26" s="567">
        <v>4</v>
      </c>
      <c r="T26" s="568">
        <v>8</v>
      </c>
      <c r="U26" s="566">
        <v>7</v>
      </c>
      <c r="V26" s="655">
        <f t="shared" si="8"/>
        <v>15</v>
      </c>
      <c r="W26" s="566">
        <v>7</v>
      </c>
      <c r="X26" s="569">
        <v>5</v>
      </c>
      <c r="Y26" s="654">
        <f t="shared" si="9"/>
        <v>12</v>
      </c>
      <c r="Z26" s="569">
        <v>8</v>
      </c>
      <c r="AA26" s="566">
        <v>13</v>
      </c>
      <c r="AB26" s="655">
        <f t="shared" si="10"/>
        <v>21</v>
      </c>
      <c r="AC26" s="566">
        <v>3</v>
      </c>
      <c r="AD26" s="569">
        <v>5</v>
      </c>
      <c r="AE26" s="654">
        <f t="shared" si="11"/>
        <v>8</v>
      </c>
      <c r="AF26" s="655">
        <f t="shared" si="12"/>
        <v>26</v>
      </c>
      <c r="AG26" s="654">
        <f t="shared" si="13"/>
        <v>30</v>
      </c>
      <c r="AH26" s="655">
        <f t="shared" si="14"/>
        <v>56</v>
      </c>
      <c r="AI26" s="561">
        <f t="shared" si="15"/>
        <v>26</v>
      </c>
      <c r="AJ26" s="560">
        <f t="shared" si="16"/>
        <v>30</v>
      </c>
      <c r="AK26" s="561">
        <f t="shared" si="17"/>
        <v>56</v>
      </c>
      <c r="AL26" s="227">
        <v>0</v>
      </c>
      <c r="AM26" s="226">
        <v>0</v>
      </c>
      <c r="AN26" s="558">
        <v>0</v>
      </c>
      <c r="AO26" s="563">
        <f t="shared" si="18"/>
        <v>56</v>
      </c>
    </row>
    <row r="27" spans="1:41" ht="18" customHeight="1" x14ac:dyDescent="0.2">
      <c r="A27" s="1266"/>
      <c r="B27" s="570"/>
      <c r="C27" s="556" t="s">
        <v>1</v>
      </c>
      <c r="D27" s="571">
        <f>SUM(D28:D33)</f>
        <v>6</v>
      </c>
      <c r="E27" s="571">
        <f t="shared" ref="E27:Q27" si="19">SUM(E28:E33)</f>
        <v>49</v>
      </c>
      <c r="F27" s="571">
        <f t="shared" si="19"/>
        <v>198</v>
      </c>
      <c r="G27" s="571">
        <f t="shared" si="19"/>
        <v>429</v>
      </c>
      <c r="H27" s="571">
        <f t="shared" si="19"/>
        <v>627</v>
      </c>
      <c r="I27" s="571">
        <f t="shared" si="19"/>
        <v>198</v>
      </c>
      <c r="J27" s="571">
        <f t="shared" si="19"/>
        <v>417</v>
      </c>
      <c r="K27" s="571">
        <f t="shared" si="19"/>
        <v>615</v>
      </c>
      <c r="L27" s="571">
        <f t="shared" si="19"/>
        <v>200</v>
      </c>
      <c r="M27" s="571">
        <f t="shared" si="19"/>
        <v>439</v>
      </c>
      <c r="N27" s="571">
        <f t="shared" si="19"/>
        <v>639</v>
      </c>
      <c r="O27" s="571">
        <f t="shared" si="19"/>
        <v>596</v>
      </c>
      <c r="P27" s="571">
        <f t="shared" si="19"/>
        <v>1285</v>
      </c>
      <c r="Q27" s="571">
        <f t="shared" si="19"/>
        <v>1881</v>
      </c>
      <c r="R27" s="571">
        <v>0</v>
      </c>
      <c r="S27" s="571">
        <f t="shared" ref="S27:AO27" si="20">SUM(S28:S33)</f>
        <v>0</v>
      </c>
      <c r="T27" s="571">
        <f t="shared" si="20"/>
        <v>0</v>
      </c>
      <c r="U27" s="571">
        <f t="shared" si="20"/>
        <v>0</v>
      </c>
      <c r="V27" s="571">
        <f t="shared" si="20"/>
        <v>0</v>
      </c>
      <c r="W27" s="571">
        <f t="shared" si="20"/>
        <v>0</v>
      </c>
      <c r="X27" s="571">
        <f t="shared" si="20"/>
        <v>0</v>
      </c>
      <c r="Y27" s="571">
        <f t="shared" si="20"/>
        <v>0</v>
      </c>
      <c r="Z27" s="571">
        <f t="shared" si="20"/>
        <v>0</v>
      </c>
      <c r="AA27" s="571">
        <f t="shared" si="20"/>
        <v>0</v>
      </c>
      <c r="AB27" s="571">
        <f t="shared" si="20"/>
        <v>0</v>
      </c>
      <c r="AC27" s="571">
        <f t="shared" si="20"/>
        <v>0</v>
      </c>
      <c r="AD27" s="571">
        <f t="shared" si="20"/>
        <v>0</v>
      </c>
      <c r="AE27" s="571">
        <f t="shared" si="20"/>
        <v>0</v>
      </c>
      <c r="AF27" s="571">
        <f t="shared" si="20"/>
        <v>0</v>
      </c>
      <c r="AG27" s="571">
        <f t="shared" si="20"/>
        <v>0</v>
      </c>
      <c r="AH27" s="571">
        <f t="shared" si="20"/>
        <v>0</v>
      </c>
      <c r="AI27" s="571">
        <f t="shared" si="20"/>
        <v>596</v>
      </c>
      <c r="AJ27" s="571">
        <f t="shared" si="20"/>
        <v>1285</v>
      </c>
      <c r="AK27" s="571">
        <f t="shared" si="20"/>
        <v>1881</v>
      </c>
      <c r="AL27" s="571">
        <f t="shared" si="20"/>
        <v>0</v>
      </c>
      <c r="AM27" s="571">
        <f t="shared" si="20"/>
        <v>0</v>
      </c>
      <c r="AN27" s="571">
        <f t="shared" si="20"/>
        <v>0</v>
      </c>
      <c r="AO27" s="571">
        <f t="shared" si="20"/>
        <v>1881</v>
      </c>
    </row>
    <row r="28" spans="1:41" ht="18" customHeight="1" x14ac:dyDescent="0.2">
      <c r="A28" s="1266"/>
      <c r="B28" s="574"/>
      <c r="C28" s="557" t="s">
        <v>417</v>
      </c>
      <c r="D28" s="226">
        <v>1</v>
      </c>
      <c r="E28" s="226">
        <v>15</v>
      </c>
      <c r="F28" s="226">
        <v>27</v>
      </c>
      <c r="G28" s="226">
        <v>173</v>
      </c>
      <c r="H28" s="652">
        <f t="shared" si="2"/>
        <v>200</v>
      </c>
      <c r="I28" s="650">
        <v>31</v>
      </c>
      <c r="J28" s="226">
        <v>167</v>
      </c>
      <c r="K28" s="653">
        <f t="shared" ref="K28:K34" si="21">+I28+J28</f>
        <v>198</v>
      </c>
      <c r="L28" s="226">
        <v>31</v>
      </c>
      <c r="M28" s="227">
        <v>165</v>
      </c>
      <c r="N28" s="652">
        <f t="shared" ref="N28:N34" si="22">+L28+M28</f>
        <v>196</v>
      </c>
      <c r="O28" s="227">
        <f t="shared" ref="O28:O33" si="23">+F28+I28+L28</f>
        <v>89</v>
      </c>
      <c r="P28" s="226">
        <f t="shared" ref="P28:P33" si="24">+G28+J28+M28</f>
        <v>505</v>
      </c>
      <c r="Q28" s="653">
        <f t="shared" ref="Q28:Q33" si="25">+O28+P28</f>
        <v>594</v>
      </c>
      <c r="R28" s="226">
        <v>0</v>
      </c>
      <c r="S28" s="226">
        <v>0</v>
      </c>
      <c r="T28" s="226">
        <v>0</v>
      </c>
      <c r="U28" s="226">
        <v>0</v>
      </c>
      <c r="V28" s="226">
        <v>0</v>
      </c>
      <c r="W28" s="226">
        <v>0</v>
      </c>
      <c r="X28" s="226">
        <v>0</v>
      </c>
      <c r="Y28" s="226">
        <v>0</v>
      </c>
      <c r="Z28" s="226">
        <v>0</v>
      </c>
      <c r="AA28" s="226">
        <v>0</v>
      </c>
      <c r="AB28" s="226">
        <v>0</v>
      </c>
      <c r="AC28" s="226">
        <v>0</v>
      </c>
      <c r="AD28" s="226">
        <v>0</v>
      </c>
      <c r="AE28" s="226">
        <v>0</v>
      </c>
      <c r="AF28" s="226">
        <v>0</v>
      </c>
      <c r="AG28" s="226">
        <v>0</v>
      </c>
      <c r="AH28" s="226">
        <v>0</v>
      </c>
      <c r="AI28" s="561">
        <f t="shared" ref="AI28" si="26">O28+AF28</f>
        <v>89</v>
      </c>
      <c r="AJ28" s="560">
        <f t="shared" ref="AJ28" si="27">P28+AG28</f>
        <v>505</v>
      </c>
      <c r="AK28" s="561">
        <f t="shared" ref="AK28" si="28">AI28+AJ28</f>
        <v>594</v>
      </c>
      <c r="AL28" s="227">
        <v>0</v>
      </c>
      <c r="AM28" s="226">
        <v>0</v>
      </c>
      <c r="AN28" s="558">
        <v>0</v>
      </c>
      <c r="AO28" s="563">
        <f t="shared" ref="AO28" si="29">AK28+AN28</f>
        <v>594</v>
      </c>
    </row>
    <row r="29" spans="1:41" ht="18" customHeight="1" x14ac:dyDescent="0.2">
      <c r="A29" s="1266"/>
      <c r="B29" s="574"/>
      <c r="C29" s="557" t="s">
        <v>608</v>
      </c>
      <c r="D29" s="226">
        <v>1</v>
      </c>
      <c r="E29" s="226">
        <v>6</v>
      </c>
      <c r="F29" s="226">
        <v>71</v>
      </c>
      <c r="G29" s="226">
        <v>49</v>
      </c>
      <c r="H29" s="652">
        <f t="shared" si="2"/>
        <v>120</v>
      </c>
      <c r="I29" s="650">
        <v>56</v>
      </c>
      <c r="J29" s="226">
        <v>60</v>
      </c>
      <c r="K29" s="653">
        <f t="shared" si="21"/>
        <v>116</v>
      </c>
      <c r="L29" s="226">
        <v>0</v>
      </c>
      <c r="M29" s="227">
        <v>0</v>
      </c>
      <c r="N29" s="652">
        <f t="shared" si="22"/>
        <v>0</v>
      </c>
      <c r="O29" s="227">
        <f t="shared" si="23"/>
        <v>127</v>
      </c>
      <c r="P29" s="226">
        <f t="shared" si="24"/>
        <v>109</v>
      </c>
      <c r="Q29" s="653">
        <f t="shared" si="25"/>
        <v>236</v>
      </c>
      <c r="R29" s="226">
        <v>0</v>
      </c>
      <c r="S29" s="226">
        <v>0</v>
      </c>
      <c r="T29" s="226">
        <v>0</v>
      </c>
      <c r="U29" s="226">
        <v>0</v>
      </c>
      <c r="V29" s="226">
        <v>0</v>
      </c>
      <c r="W29" s="226">
        <v>0</v>
      </c>
      <c r="X29" s="226">
        <v>0</v>
      </c>
      <c r="Y29" s="226">
        <v>0</v>
      </c>
      <c r="Z29" s="226">
        <v>0</v>
      </c>
      <c r="AA29" s="226">
        <v>0</v>
      </c>
      <c r="AB29" s="226">
        <v>0</v>
      </c>
      <c r="AC29" s="226">
        <v>0</v>
      </c>
      <c r="AD29" s="226">
        <v>0</v>
      </c>
      <c r="AE29" s="226">
        <v>0</v>
      </c>
      <c r="AF29" s="226">
        <v>0</v>
      </c>
      <c r="AG29" s="226">
        <v>0</v>
      </c>
      <c r="AH29" s="226">
        <v>0</v>
      </c>
      <c r="AI29" s="561">
        <f t="shared" ref="AI29:AI36" si="30">O29+AF29</f>
        <v>127</v>
      </c>
      <c r="AJ29" s="560">
        <f t="shared" ref="AJ29:AJ36" si="31">P29+AG29</f>
        <v>109</v>
      </c>
      <c r="AK29" s="561">
        <f t="shared" ref="AK29:AK36" si="32">AI29+AJ29</f>
        <v>236</v>
      </c>
      <c r="AL29" s="227">
        <v>0</v>
      </c>
      <c r="AM29" s="226">
        <v>0</v>
      </c>
      <c r="AN29" s="558">
        <v>0</v>
      </c>
      <c r="AO29" s="563">
        <f t="shared" ref="AO29:AO36" si="33">AK29+AN29</f>
        <v>236</v>
      </c>
    </row>
    <row r="30" spans="1:41" ht="18" customHeight="1" x14ac:dyDescent="0.2">
      <c r="A30" s="1266"/>
      <c r="B30" s="574" t="s">
        <v>417</v>
      </c>
      <c r="C30" s="557" t="s">
        <v>420</v>
      </c>
      <c r="D30" s="226">
        <v>1</v>
      </c>
      <c r="E30" s="226">
        <v>2</v>
      </c>
      <c r="F30" s="226">
        <v>0</v>
      </c>
      <c r="G30" s="226">
        <v>0</v>
      </c>
      <c r="H30" s="652">
        <f t="shared" si="2"/>
        <v>0</v>
      </c>
      <c r="I30" s="650">
        <v>0</v>
      </c>
      <c r="J30" s="226">
        <v>0</v>
      </c>
      <c r="K30" s="653">
        <f t="shared" si="21"/>
        <v>0</v>
      </c>
      <c r="L30" s="226">
        <v>32</v>
      </c>
      <c r="M30" s="227">
        <v>40</v>
      </c>
      <c r="N30" s="652">
        <f t="shared" si="22"/>
        <v>72</v>
      </c>
      <c r="O30" s="227">
        <f t="shared" si="23"/>
        <v>32</v>
      </c>
      <c r="P30" s="226">
        <f t="shared" si="24"/>
        <v>40</v>
      </c>
      <c r="Q30" s="653">
        <f t="shared" si="25"/>
        <v>72</v>
      </c>
      <c r="R30" s="226">
        <v>0</v>
      </c>
      <c r="S30" s="226">
        <v>0</v>
      </c>
      <c r="T30" s="226">
        <v>0</v>
      </c>
      <c r="U30" s="226">
        <v>0</v>
      </c>
      <c r="V30" s="226">
        <v>0</v>
      </c>
      <c r="W30" s="226">
        <v>0</v>
      </c>
      <c r="X30" s="226">
        <v>0</v>
      </c>
      <c r="Y30" s="226">
        <v>0</v>
      </c>
      <c r="Z30" s="226">
        <v>0</v>
      </c>
      <c r="AA30" s="226">
        <v>0</v>
      </c>
      <c r="AB30" s="226">
        <v>0</v>
      </c>
      <c r="AC30" s="226">
        <v>0</v>
      </c>
      <c r="AD30" s="226">
        <v>0</v>
      </c>
      <c r="AE30" s="226">
        <v>0</v>
      </c>
      <c r="AF30" s="226">
        <v>0</v>
      </c>
      <c r="AG30" s="226">
        <v>0</v>
      </c>
      <c r="AH30" s="226">
        <v>0</v>
      </c>
      <c r="AI30" s="561">
        <f t="shared" si="30"/>
        <v>32</v>
      </c>
      <c r="AJ30" s="560">
        <f t="shared" si="31"/>
        <v>40</v>
      </c>
      <c r="AK30" s="561">
        <f t="shared" si="32"/>
        <v>72</v>
      </c>
      <c r="AL30" s="227">
        <v>0</v>
      </c>
      <c r="AM30" s="226">
        <v>0</v>
      </c>
      <c r="AN30" s="558">
        <v>0</v>
      </c>
      <c r="AO30" s="563">
        <f t="shared" si="33"/>
        <v>72</v>
      </c>
    </row>
    <row r="31" spans="1:41" ht="18" customHeight="1" x14ac:dyDescent="0.2">
      <c r="A31" s="1266"/>
      <c r="B31" s="574"/>
      <c r="C31" s="557" t="s">
        <v>479</v>
      </c>
      <c r="D31" s="226">
        <v>1</v>
      </c>
      <c r="E31" s="226">
        <v>6</v>
      </c>
      <c r="F31" s="226">
        <v>25</v>
      </c>
      <c r="G31" s="226">
        <v>46</v>
      </c>
      <c r="H31" s="652">
        <f t="shared" si="2"/>
        <v>71</v>
      </c>
      <c r="I31" s="650">
        <v>36</v>
      </c>
      <c r="J31" s="226">
        <v>39</v>
      </c>
      <c r="K31" s="653">
        <f t="shared" si="21"/>
        <v>75</v>
      </c>
      <c r="L31" s="226">
        <v>26</v>
      </c>
      <c r="M31" s="227">
        <v>47</v>
      </c>
      <c r="N31" s="652">
        <f t="shared" si="22"/>
        <v>73</v>
      </c>
      <c r="O31" s="227">
        <f t="shared" si="23"/>
        <v>87</v>
      </c>
      <c r="P31" s="226">
        <f t="shared" si="24"/>
        <v>132</v>
      </c>
      <c r="Q31" s="653">
        <f t="shared" si="25"/>
        <v>219</v>
      </c>
      <c r="R31" s="226">
        <v>0</v>
      </c>
      <c r="S31" s="226">
        <v>0</v>
      </c>
      <c r="T31" s="226">
        <v>0</v>
      </c>
      <c r="U31" s="226">
        <v>0</v>
      </c>
      <c r="V31" s="226">
        <v>0</v>
      </c>
      <c r="W31" s="226">
        <v>0</v>
      </c>
      <c r="X31" s="226">
        <v>0</v>
      </c>
      <c r="Y31" s="226">
        <v>0</v>
      </c>
      <c r="Z31" s="226">
        <v>0</v>
      </c>
      <c r="AA31" s="226">
        <v>0</v>
      </c>
      <c r="AB31" s="226">
        <v>0</v>
      </c>
      <c r="AC31" s="226">
        <v>0</v>
      </c>
      <c r="AD31" s="226">
        <v>0</v>
      </c>
      <c r="AE31" s="226">
        <v>0</v>
      </c>
      <c r="AF31" s="226">
        <v>0</v>
      </c>
      <c r="AG31" s="226">
        <v>0</v>
      </c>
      <c r="AH31" s="226">
        <v>0</v>
      </c>
      <c r="AI31" s="561">
        <f t="shared" si="30"/>
        <v>87</v>
      </c>
      <c r="AJ31" s="560">
        <f t="shared" si="31"/>
        <v>132</v>
      </c>
      <c r="AK31" s="561">
        <f t="shared" si="32"/>
        <v>219</v>
      </c>
      <c r="AL31" s="227">
        <v>0</v>
      </c>
      <c r="AM31" s="226">
        <v>0</v>
      </c>
      <c r="AN31" s="558">
        <v>0</v>
      </c>
      <c r="AO31" s="563">
        <f t="shared" si="33"/>
        <v>219</v>
      </c>
    </row>
    <row r="32" spans="1:41" ht="18" customHeight="1" x14ac:dyDescent="0.2">
      <c r="A32" s="1266"/>
      <c r="B32" s="575"/>
      <c r="C32" s="557" t="s">
        <v>428</v>
      </c>
      <c r="D32" s="226">
        <v>1</v>
      </c>
      <c r="E32" s="226">
        <v>2</v>
      </c>
      <c r="F32" s="226">
        <v>0</v>
      </c>
      <c r="G32" s="226">
        <v>0</v>
      </c>
      <c r="H32" s="652">
        <f t="shared" si="2"/>
        <v>0</v>
      </c>
      <c r="I32" s="650">
        <v>0</v>
      </c>
      <c r="J32" s="226">
        <v>0</v>
      </c>
      <c r="K32" s="653">
        <f t="shared" si="21"/>
        <v>0</v>
      </c>
      <c r="L32" s="226">
        <v>28</v>
      </c>
      <c r="M32" s="227">
        <v>35</v>
      </c>
      <c r="N32" s="652">
        <f t="shared" si="22"/>
        <v>63</v>
      </c>
      <c r="O32" s="227">
        <f t="shared" si="23"/>
        <v>28</v>
      </c>
      <c r="P32" s="226">
        <f t="shared" si="24"/>
        <v>35</v>
      </c>
      <c r="Q32" s="653">
        <f t="shared" si="25"/>
        <v>63</v>
      </c>
      <c r="R32" s="226">
        <v>0</v>
      </c>
      <c r="S32" s="226">
        <v>0</v>
      </c>
      <c r="T32" s="226">
        <v>0</v>
      </c>
      <c r="U32" s="226">
        <v>0</v>
      </c>
      <c r="V32" s="226">
        <v>0</v>
      </c>
      <c r="W32" s="226">
        <v>0</v>
      </c>
      <c r="X32" s="226">
        <v>0</v>
      </c>
      <c r="Y32" s="226">
        <v>0</v>
      </c>
      <c r="Z32" s="226">
        <v>0</v>
      </c>
      <c r="AA32" s="226">
        <v>0</v>
      </c>
      <c r="AB32" s="226">
        <v>0</v>
      </c>
      <c r="AC32" s="226">
        <v>0</v>
      </c>
      <c r="AD32" s="226">
        <v>0</v>
      </c>
      <c r="AE32" s="226">
        <v>0</v>
      </c>
      <c r="AF32" s="226">
        <v>0</v>
      </c>
      <c r="AG32" s="226">
        <v>0</v>
      </c>
      <c r="AH32" s="226">
        <v>0</v>
      </c>
      <c r="AI32" s="561">
        <f t="shared" si="30"/>
        <v>28</v>
      </c>
      <c r="AJ32" s="560">
        <f t="shared" si="31"/>
        <v>35</v>
      </c>
      <c r="AK32" s="561">
        <f t="shared" si="32"/>
        <v>63</v>
      </c>
      <c r="AL32" s="227">
        <v>0</v>
      </c>
      <c r="AM32" s="226">
        <v>0</v>
      </c>
      <c r="AN32" s="558">
        <v>0</v>
      </c>
      <c r="AO32" s="563">
        <f t="shared" si="33"/>
        <v>63</v>
      </c>
    </row>
    <row r="33" spans="1:41" ht="18" customHeight="1" x14ac:dyDescent="0.2">
      <c r="A33" s="1266"/>
      <c r="B33" s="576"/>
      <c r="C33" s="565" t="s">
        <v>480</v>
      </c>
      <c r="D33" s="566">
        <v>1</v>
      </c>
      <c r="E33" s="566">
        <v>18</v>
      </c>
      <c r="F33" s="566">
        <v>75</v>
      </c>
      <c r="G33" s="566">
        <v>161</v>
      </c>
      <c r="H33" s="654">
        <f t="shared" si="2"/>
        <v>236</v>
      </c>
      <c r="I33" s="577">
        <v>75</v>
      </c>
      <c r="J33" s="566">
        <v>151</v>
      </c>
      <c r="K33" s="655">
        <f t="shared" si="21"/>
        <v>226</v>
      </c>
      <c r="L33" s="566">
        <v>83</v>
      </c>
      <c r="M33" s="569">
        <v>152</v>
      </c>
      <c r="N33" s="654">
        <f t="shared" si="22"/>
        <v>235</v>
      </c>
      <c r="O33" s="569">
        <f t="shared" si="23"/>
        <v>233</v>
      </c>
      <c r="P33" s="566">
        <f t="shared" si="24"/>
        <v>464</v>
      </c>
      <c r="Q33" s="655">
        <f t="shared" si="25"/>
        <v>697</v>
      </c>
      <c r="R33" s="226">
        <v>0</v>
      </c>
      <c r="S33" s="226">
        <v>0</v>
      </c>
      <c r="T33" s="226">
        <v>0</v>
      </c>
      <c r="U33" s="226">
        <v>0</v>
      </c>
      <c r="V33" s="226">
        <v>0</v>
      </c>
      <c r="W33" s="226">
        <v>0</v>
      </c>
      <c r="X33" s="226">
        <v>0</v>
      </c>
      <c r="Y33" s="226">
        <v>0</v>
      </c>
      <c r="Z33" s="226">
        <v>0</v>
      </c>
      <c r="AA33" s="226">
        <v>0</v>
      </c>
      <c r="AB33" s="226">
        <v>0</v>
      </c>
      <c r="AC33" s="226">
        <v>0</v>
      </c>
      <c r="AD33" s="226">
        <v>0</v>
      </c>
      <c r="AE33" s="226">
        <v>0</v>
      </c>
      <c r="AF33" s="226">
        <v>0</v>
      </c>
      <c r="AG33" s="226">
        <v>0</v>
      </c>
      <c r="AH33" s="226">
        <v>0</v>
      </c>
      <c r="AI33" s="561">
        <f t="shared" si="30"/>
        <v>233</v>
      </c>
      <c r="AJ33" s="560">
        <f t="shared" si="31"/>
        <v>464</v>
      </c>
      <c r="AK33" s="561">
        <f t="shared" si="32"/>
        <v>697</v>
      </c>
      <c r="AL33" s="227">
        <v>0</v>
      </c>
      <c r="AM33" s="226">
        <v>0</v>
      </c>
      <c r="AN33" s="558">
        <v>0</v>
      </c>
      <c r="AO33" s="563">
        <f t="shared" si="33"/>
        <v>697</v>
      </c>
    </row>
    <row r="34" spans="1:41" ht="24.75" customHeight="1" x14ac:dyDescent="0.2">
      <c r="A34" s="1266"/>
      <c r="B34" s="574" t="s">
        <v>481</v>
      </c>
      <c r="C34" s="565" t="s">
        <v>482</v>
      </c>
      <c r="D34" s="571">
        <v>1</v>
      </c>
      <c r="E34" s="571">
        <v>3</v>
      </c>
      <c r="F34" s="571">
        <v>16</v>
      </c>
      <c r="G34" s="571">
        <v>24</v>
      </c>
      <c r="H34" s="571">
        <f t="shared" si="2"/>
        <v>40</v>
      </c>
      <c r="I34" s="572">
        <v>16</v>
      </c>
      <c r="J34" s="571">
        <v>24</v>
      </c>
      <c r="K34" s="573">
        <f t="shared" si="21"/>
        <v>40</v>
      </c>
      <c r="L34" s="571">
        <v>12</v>
      </c>
      <c r="M34" s="573">
        <v>27</v>
      </c>
      <c r="N34" s="571">
        <f t="shared" si="22"/>
        <v>39</v>
      </c>
      <c r="O34" s="573">
        <f t="shared" ref="O34" si="34">+F34+I34+L34</f>
        <v>44</v>
      </c>
      <c r="P34" s="571">
        <f t="shared" ref="P34" si="35">+G34+J34+M34</f>
        <v>75</v>
      </c>
      <c r="Q34" s="573">
        <f t="shared" ref="Q34" si="36">+O34+P34</f>
        <v>119</v>
      </c>
      <c r="R34" s="571">
        <v>0</v>
      </c>
      <c r="S34" s="571">
        <v>0</v>
      </c>
      <c r="T34" s="571">
        <v>0</v>
      </c>
      <c r="U34" s="571">
        <v>0</v>
      </c>
      <c r="V34" s="571">
        <v>0</v>
      </c>
      <c r="W34" s="571">
        <v>0</v>
      </c>
      <c r="X34" s="571">
        <v>0</v>
      </c>
      <c r="Y34" s="571">
        <v>0</v>
      </c>
      <c r="Z34" s="571">
        <v>0</v>
      </c>
      <c r="AA34" s="571">
        <v>0</v>
      </c>
      <c r="AB34" s="571">
        <v>0</v>
      </c>
      <c r="AC34" s="571">
        <v>0</v>
      </c>
      <c r="AD34" s="571">
        <v>0</v>
      </c>
      <c r="AE34" s="571">
        <v>0</v>
      </c>
      <c r="AF34" s="571">
        <v>0</v>
      </c>
      <c r="AG34" s="571">
        <v>0</v>
      </c>
      <c r="AH34" s="571">
        <v>0</v>
      </c>
      <c r="AI34" s="571">
        <f t="shared" si="30"/>
        <v>44</v>
      </c>
      <c r="AJ34" s="573">
        <f t="shared" si="31"/>
        <v>75</v>
      </c>
      <c r="AK34" s="571">
        <f t="shared" si="32"/>
        <v>119</v>
      </c>
      <c r="AL34" s="573">
        <v>0</v>
      </c>
      <c r="AM34" s="571">
        <v>0</v>
      </c>
      <c r="AN34" s="571">
        <v>0</v>
      </c>
      <c r="AO34" s="578">
        <f t="shared" si="33"/>
        <v>119</v>
      </c>
    </row>
    <row r="35" spans="1:41" ht="24.75" customHeight="1" x14ac:dyDescent="0.2">
      <c r="A35" s="521"/>
      <c r="B35" s="579" t="s">
        <v>483</v>
      </c>
      <c r="C35" s="580" t="s">
        <v>484</v>
      </c>
      <c r="D35" s="581">
        <v>1</v>
      </c>
      <c r="E35" s="581">
        <v>3</v>
      </c>
      <c r="F35" s="581">
        <v>9</v>
      </c>
      <c r="G35" s="581">
        <v>31</v>
      </c>
      <c r="H35" s="581">
        <f t="shared" ref="H35:H36" si="37">+F35+G35</f>
        <v>40</v>
      </c>
      <c r="I35" s="581">
        <v>14</v>
      </c>
      <c r="J35" s="581">
        <v>22</v>
      </c>
      <c r="K35" s="581">
        <f t="shared" ref="K35:K36" si="38">+I35+J35</f>
        <v>36</v>
      </c>
      <c r="L35" s="581">
        <v>12</v>
      </c>
      <c r="M35" s="581">
        <v>28</v>
      </c>
      <c r="N35" s="581">
        <f t="shared" ref="N35:N36" si="39">+L35+M35</f>
        <v>40</v>
      </c>
      <c r="O35" s="581">
        <f t="shared" ref="O35:O36" si="40">+F35+I35+L35</f>
        <v>35</v>
      </c>
      <c r="P35" s="581">
        <f t="shared" ref="P35:P36" si="41">+G35+J35+M35</f>
        <v>81</v>
      </c>
      <c r="Q35" s="581">
        <f t="shared" ref="Q35:Q36" si="42">+O35+P35</f>
        <v>116</v>
      </c>
      <c r="R35" s="581">
        <v>0</v>
      </c>
      <c r="S35" s="581">
        <v>0</v>
      </c>
      <c r="T35" s="581">
        <v>0</v>
      </c>
      <c r="U35" s="581">
        <v>0</v>
      </c>
      <c r="V35" s="581">
        <v>0</v>
      </c>
      <c r="W35" s="581">
        <v>0</v>
      </c>
      <c r="X35" s="581">
        <v>0</v>
      </c>
      <c r="Y35" s="581">
        <v>0</v>
      </c>
      <c r="Z35" s="581">
        <v>0</v>
      </c>
      <c r="AA35" s="581">
        <v>0</v>
      </c>
      <c r="AB35" s="581">
        <v>0</v>
      </c>
      <c r="AC35" s="581">
        <v>0</v>
      </c>
      <c r="AD35" s="581">
        <v>0</v>
      </c>
      <c r="AE35" s="581">
        <v>0</v>
      </c>
      <c r="AF35" s="581">
        <v>0</v>
      </c>
      <c r="AG35" s="581">
        <v>0</v>
      </c>
      <c r="AH35" s="581">
        <v>0</v>
      </c>
      <c r="AI35" s="581">
        <f t="shared" si="30"/>
        <v>35</v>
      </c>
      <c r="AJ35" s="581">
        <f t="shared" si="31"/>
        <v>81</v>
      </c>
      <c r="AK35" s="581">
        <f t="shared" si="32"/>
        <v>116</v>
      </c>
      <c r="AL35" s="581">
        <v>0</v>
      </c>
      <c r="AM35" s="581">
        <v>0</v>
      </c>
      <c r="AN35" s="581">
        <v>0</v>
      </c>
      <c r="AO35" s="581">
        <f t="shared" si="33"/>
        <v>116</v>
      </c>
    </row>
    <row r="36" spans="1:41" ht="25.5" customHeight="1" x14ac:dyDescent="0.2">
      <c r="A36" s="533"/>
      <c r="B36" s="1254" t="s">
        <v>485</v>
      </c>
      <c r="C36" s="1255"/>
      <c r="D36" s="581">
        <v>1</v>
      </c>
      <c r="E36" s="581">
        <v>3</v>
      </c>
      <c r="F36" s="581">
        <v>6</v>
      </c>
      <c r="G36" s="581">
        <v>12</v>
      </c>
      <c r="H36" s="582">
        <f t="shared" si="37"/>
        <v>18</v>
      </c>
      <c r="I36" s="583">
        <v>14</v>
      </c>
      <c r="J36" s="581">
        <v>12</v>
      </c>
      <c r="K36" s="584">
        <f t="shared" si="38"/>
        <v>26</v>
      </c>
      <c r="L36" s="581">
        <v>15</v>
      </c>
      <c r="M36" s="585">
        <v>14</v>
      </c>
      <c r="N36" s="582">
        <f t="shared" si="39"/>
        <v>29</v>
      </c>
      <c r="O36" s="585">
        <f t="shared" si="40"/>
        <v>35</v>
      </c>
      <c r="P36" s="581">
        <f t="shared" si="41"/>
        <v>38</v>
      </c>
      <c r="Q36" s="584">
        <f t="shared" si="42"/>
        <v>73</v>
      </c>
      <c r="R36" s="581">
        <v>0</v>
      </c>
      <c r="S36" s="581">
        <v>0</v>
      </c>
      <c r="T36" s="581">
        <v>0</v>
      </c>
      <c r="U36" s="581">
        <v>0</v>
      </c>
      <c r="V36" s="581">
        <v>0</v>
      </c>
      <c r="W36" s="581">
        <v>0</v>
      </c>
      <c r="X36" s="581">
        <v>0</v>
      </c>
      <c r="Y36" s="581">
        <v>0</v>
      </c>
      <c r="Z36" s="581">
        <v>0</v>
      </c>
      <c r="AA36" s="581">
        <v>0</v>
      </c>
      <c r="AB36" s="581">
        <v>0</v>
      </c>
      <c r="AC36" s="581">
        <v>0</v>
      </c>
      <c r="AD36" s="581">
        <v>0</v>
      </c>
      <c r="AE36" s="581">
        <v>0</v>
      </c>
      <c r="AF36" s="581">
        <v>0</v>
      </c>
      <c r="AG36" s="581">
        <v>0</v>
      </c>
      <c r="AH36" s="581">
        <v>0</v>
      </c>
      <c r="AI36" s="581">
        <f t="shared" si="30"/>
        <v>35</v>
      </c>
      <c r="AJ36" s="585">
        <f t="shared" si="31"/>
        <v>38</v>
      </c>
      <c r="AK36" s="581">
        <f t="shared" si="32"/>
        <v>73</v>
      </c>
      <c r="AL36" s="586">
        <v>0</v>
      </c>
      <c r="AM36" s="587">
        <v>0</v>
      </c>
      <c r="AN36" s="582">
        <v>0</v>
      </c>
      <c r="AO36" s="588">
        <f t="shared" si="33"/>
        <v>73</v>
      </c>
    </row>
    <row r="37" spans="1:41" ht="14.1" customHeight="1" x14ac:dyDescent="0.2">
      <c r="A37" s="397" t="s">
        <v>486</v>
      </c>
      <c r="B37" s="235"/>
      <c r="C37" s="397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519"/>
    </row>
    <row r="38" spans="1:41" ht="24" customHeight="1" x14ac:dyDescent="0.2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</row>
    <row r="39" spans="1:41" ht="24" customHeight="1" x14ac:dyDescent="0.2">
      <c r="A39" s="235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</row>
    <row r="40" spans="1:41" ht="24" customHeight="1" x14ac:dyDescent="0.2">
      <c r="A40" s="235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</row>
    <row r="41" spans="1:41" ht="24" customHeight="1" x14ac:dyDescent="0.2">
      <c r="A41" s="235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</row>
    <row r="42" spans="1:41" ht="21.75" customHeight="1" x14ac:dyDescent="0.2">
      <c r="A42" s="589" t="s">
        <v>622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</row>
    <row r="43" spans="1:41" ht="18.95" customHeight="1" x14ac:dyDescent="0.2">
      <c r="A43" s="235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534"/>
    </row>
    <row r="44" spans="1:41" ht="18" customHeight="1" x14ac:dyDescent="0.2">
      <c r="A44" s="1230" t="s">
        <v>361</v>
      </c>
      <c r="B44" s="1231"/>
      <c r="C44" s="1235" t="s">
        <v>362</v>
      </c>
      <c r="D44" s="1238" t="s">
        <v>363</v>
      </c>
      <c r="E44" s="1239"/>
      <c r="F44" s="1239"/>
      <c r="G44" s="1239"/>
      <c r="H44" s="1239"/>
      <c r="I44" s="1239"/>
      <c r="J44" s="1239"/>
      <c r="K44" s="1239"/>
      <c r="L44" s="1239"/>
      <c r="M44" s="1239"/>
      <c r="N44" s="1239"/>
      <c r="O44" s="1239"/>
      <c r="P44" s="1239"/>
      <c r="Q44" s="1240"/>
      <c r="R44" s="1230" t="s">
        <v>459</v>
      </c>
      <c r="S44" s="1241"/>
      <c r="T44" s="1241"/>
      <c r="U44" s="1241"/>
      <c r="V44" s="1241"/>
      <c r="W44" s="1239"/>
      <c r="X44" s="1239"/>
      <c r="Y44" s="1239"/>
      <c r="Z44" s="1239"/>
      <c r="AA44" s="1239"/>
      <c r="AB44" s="1239"/>
      <c r="AC44" s="1239"/>
      <c r="AD44" s="1239"/>
      <c r="AE44" s="1239"/>
      <c r="AF44" s="1239"/>
      <c r="AG44" s="1239"/>
      <c r="AH44" s="1240"/>
      <c r="AI44" s="516"/>
      <c r="AJ44" s="509"/>
      <c r="AK44" s="510"/>
      <c r="AL44" s="511"/>
      <c r="AM44" s="512"/>
      <c r="AN44" s="513"/>
      <c r="AO44" s="685"/>
    </row>
    <row r="45" spans="1:41" ht="18" customHeight="1" x14ac:dyDescent="0.2">
      <c r="A45" s="1221"/>
      <c r="B45" s="1232"/>
      <c r="C45" s="1236"/>
      <c r="D45" s="1242" t="s">
        <v>375</v>
      </c>
      <c r="E45" s="1243"/>
      <c r="F45" s="521"/>
      <c r="G45" s="235"/>
      <c r="H45" s="235"/>
      <c r="I45" s="521"/>
      <c r="J45" s="235"/>
      <c r="K45" s="235"/>
      <c r="L45" s="521"/>
      <c r="M45" s="235"/>
      <c r="N45" s="235"/>
      <c r="O45" s="521"/>
      <c r="P45" s="235"/>
      <c r="Q45" s="235"/>
      <c r="R45" s="1248" t="s">
        <v>375</v>
      </c>
      <c r="S45" s="1249"/>
      <c r="T45" s="518"/>
      <c r="U45" s="519"/>
      <c r="V45" s="520"/>
      <c r="W45" s="516"/>
      <c r="X45" s="235"/>
      <c r="Y45" s="235"/>
      <c r="Z45" s="521"/>
      <c r="AA45" s="235"/>
      <c r="AB45" s="235"/>
      <c r="AC45" s="521"/>
      <c r="AD45" s="235"/>
      <c r="AE45" s="235"/>
      <c r="AF45" s="521"/>
      <c r="AG45" s="235"/>
      <c r="AH45" s="235"/>
      <c r="AI45" s="522" t="s">
        <v>460</v>
      </c>
      <c r="AJ45" s="523"/>
      <c r="AK45" s="524"/>
      <c r="AL45" s="1221" t="s">
        <v>366</v>
      </c>
      <c r="AM45" s="1222"/>
      <c r="AN45" s="1223"/>
      <c r="AO45" s="525"/>
    </row>
    <row r="46" spans="1:41" ht="18" customHeight="1" x14ac:dyDescent="0.2">
      <c r="A46" s="1221"/>
      <c r="B46" s="1232"/>
      <c r="C46" s="1236"/>
      <c r="D46" s="1244"/>
      <c r="E46" s="1245"/>
      <c r="F46" s="526"/>
      <c r="G46" s="527" t="s">
        <v>461</v>
      </c>
      <c r="H46" s="531"/>
      <c r="I46" s="526"/>
      <c r="J46" s="527" t="s">
        <v>462</v>
      </c>
      <c r="K46" s="531"/>
      <c r="L46" s="526"/>
      <c r="M46" s="527" t="s">
        <v>463</v>
      </c>
      <c r="N46" s="531"/>
      <c r="O46" s="521"/>
      <c r="P46" s="527" t="s">
        <v>204</v>
      </c>
      <c r="Q46" s="235"/>
      <c r="R46" s="1250"/>
      <c r="S46" s="1251"/>
      <c r="T46" s="529"/>
      <c r="U46" s="527" t="s">
        <v>461</v>
      </c>
      <c r="V46" s="530"/>
      <c r="W46" s="531"/>
      <c r="X46" s="527" t="s">
        <v>462</v>
      </c>
      <c r="Y46" s="531"/>
      <c r="Z46" s="526"/>
      <c r="AA46" s="527" t="s">
        <v>463</v>
      </c>
      <c r="AB46" s="531"/>
      <c r="AC46" s="521"/>
      <c r="AD46" s="527" t="s">
        <v>464</v>
      </c>
      <c r="AE46" s="235"/>
      <c r="AF46" s="521"/>
      <c r="AG46" s="527" t="s">
        <v>204</v>
      </c>
      <c r="AH46" s="235"/>
      <c r="AI46" s="1221" t="s">
        <v>465</v>
      </c>
      <c r="AJ46" s="1222"/>
      <c r="AK46" s="1223"/>
      <c r="AL46" s="1224"/>
      <c r="AM46" s="1222"/>
      <c r="AN46" s="1223"/>
      <c r="AO46" s="525"/>
    </row>
    <row r="47" spans="1:41" ht="18" customHeight="1" x14ac:dyDescent="0.2">
      <c r="A47" s="1221"/>
      <c r="B47" s="1232"/>
      <c r="C47" s="1236"/>
      <c r="D47" s="1244"/>
      <c r="E47" s="1245"/>
      <c r="F47" s="533"/>
      <c r="G47" s="534"/>
      <c r="H47" s="534"/>
      <c r="I47" s="533"/>
      <c r="J47" s="534"/>
      <c r="K47" s="534"/>
      <c r="L47" s="533"/>
      <c r="M47" s="534"/>
      <c r="N47" s="534"/>
      <c r="O47" s="533"/>
      <c r="P47" s="534"/>
      <c r="Q47" s="534"/>
      <c r="R47" s="1250"/>
      <c r="S47" s="1251"/>
      <c r="T47" s="590"/>
      <c r="U47" s="534"/>
      <c r="V47" s="591"/>
      <c r="W47" s="534"/>
      <c r="X47" s="534"/>
      <c r="Y47" s="534"/>
      <c r="Z47" s="533"/>
      <c r="AA47" s="534"/>
      <c r="AB47" s="534"/>
      <c r="AC47" s="533"/>
      <c r="AD47" s="534"/>
      <c r="AE47" s="534"/>
      <c r="AF47" s="533"/>
      <c r="AG47" s="534"/>
      <c r="AH47" s="534"/>
      <c r="AI47" s="533"/>
      <c r="AJ47" s="534"/>
      <c r="AK47" s="535"/>
      <c r="AL47" s="533"/>
      <c r="AM47" s="534"/>
      <c r="AN47" s="535"/>
      <c r="AO47" s="539" t="s">
        <v>367</v>
      </c>
    </row>
    <row r="48" spans="1:41" ht="18" customHeight="1" x14ac:dyDescent="0.2">
      <c r="A48" s="1221"/>
      <c r="B48" s="1232"/>
      <c r="C48" s="1236"/>
      <c r="D48" s="1244"/>
      <c r="E48" s="1245"/>
      <c r="F48" s="515"/>
      <c r="G48" s="515"/>
      <c r="H48" s="515"/>
      <c r="I48" s="515"/>
      <c r="J48" s="515"/>
      <c r="K48" s="515"/>
      <c r="L48" s="515"/>
      <c r="M48" s="515"/>
      <c r="N48" s="515"/>
      <c r="O48" s="515"/>
      <c r="P48" s="515"/>
      <c r="Q48" s="508"/>
      <c r="R48" s="1250"/>
      <c r="S48" s="1251"/>
      <c r="T48" s="592"/>
      <c r="U48" s="515"/>
      <c r="V48" s="593"/>
      <c r="W48" s="513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5"/>
      <c r="AI48" s="515"/>
      <c r="AJ48" s="515"/>
      <c r="AK48" s="515"/>
      <c r="AL48" s="515"/>
      <c r="AM48" s="515"/>
      <c r="AN48" s="515"/>
      <c r="AO48" s="525"/>
    </row>
    <row r="49" spans="1:44" ht="18" customHeight="1" x14ac:dyDescent="0.2">
      <c r="A49" s="1221"/>
      <c r="B49" s="1232"/>
      <c r="C49" s="1236"/>
      <c r="D49" s="1244"/>
      <c r="E49" s="1245"/>
      <c r="F49" s="543" t="s">
        <v>124</v>
      </c>
      <c r="G49" s="543" t="s">
        <v>125</v>
      </c>
      <c r="H49" s="543" t="s">
        <v>377</v>
      </c>
      <c r="I49" s="543" t="s">
        <v>124</v>
      </c>
      <c r="J49" s="543" t="s">
        <v>125</v>
      </c>
      <c r="K49" s="543" t="s">
        <v>1</v>
      </c>
      <c r="L49" s="543" t="s">
        <v>124</v>
      </c>
      <c r="M49" s="543" t="s">
        <v>125</v>
      </c>
      <c r="N49" s="543" t="s">
        <v>1</v>
      </c>
      <c r="O49" s="543" t="s">
        <v>124</v>
      </c>
      <c r="P49" s="543" t="s">
        <v>125</v>
      </c>
      <c r="Q49" s="526" t="s">
        <v>1</v>
      </c>
      <c r="R49" s="1250"/>
      <c r="S49" s="1251"/>
      <c r="T49" s="544" t="s">
        <v>124</v>
      </c>
      <c r="U49" s="543" t="s">
        <v>125</v>
      </c>
      <c r="V49" s="539" t="s">
        <v>1</v>
      </c>
      <c r="W49" s="528" t="s">
        <v>124</v>
      </c>
      <c r="X49" s="543" t="s">
        <v>125</v>
      </c>
      <c r="Y49" s="543" t="s">
        <v>1</v>
      </c>
      <c r="Z49" s="543" t="s">
        <v>124</v>
      </c>
      <c r="AA49" s="543" t="s">
        <v>125</v>
      </c>
      <c r="AB49" s="543" t="s">
        <v>1</v>
      </c>
      <c r="AC49" s="543" t="s">
        <v>124</v>
      </c>
      <c r="AD49" s="543" t="s">
        <v>125</v>
      </c>
      <c r="AE49" s="543" t="s">
        <v>1</v>
      </c>
      <c r="AF49" s="543" t="s">
        <v>124</v>
      </c>
      <c r="AG49" s="543" t="s">
        <v>125</v>
      </c>
      <c r="AH49" s="543" t="s">
        <v>1</v>
      </c>
      <c r="AI49" s="543" t="s">
        <v>124</v>
      </c>
      <c r="AJ49" s="543" t="s">
        <v>125</v>
      </c>
      <c r="AK49" s="543" t="s">
        <v>1</v>
      </c>
      <c r="AL49" s="543" t="s">
        <v>124</v>
      </c>
      <c r="AM49" s="543" t="s">
        <v>125</v>
      </c>
      <c r="AN49" s="543" t="s">
        <v>1</v>
      </c>
      <c r="AO49" s="525"/>
    </row>
    <row r="50" spans="1:44" ht="18" customHeight="1" x14ac:dyDescent="0.2">
      <c r="A50" s="1233"/>
      <c r="B50" s="1234"/>
      <c r="C50" s="1237"/>
      <c r="D50" s="1246"/>
      <c r="E50" s="1247"/>
      <c r="F50" s="545"/>
      <c r="G50" s="545"/>
      <c r="H50" s="545"/>
      <c r="I50" s="545"/>
      <c r="J50" s="545"/>
      <c r="K50" s="545"/>
      <c r="L50" s="545"/>
      <c r="M50" s="545"/>
      <c r="N50" s="545"/>
      <c r="O50" s="545"/>
      <c r="P50" s="545"/>
      <c r="Q50" s="533"/>
      <c r="R50" s="1252"/>
      <c r="S50" s="1253"/>
      <c r="T50" s="547"/>
      <c r="U50" s="548"/>
      <c r="V50" s="549"/>
      <c r="W50" s="535"/>
      <c r="X50" s="545"/>
      <c r="Y50" s="545"/>
      <c r="Z50" s="545"/>
      <c r="AA50" s="545"/>
      <c r="AB50" s="545"/>
      <c r="AC50" s="545"/>
      <c r="AD50" s="545"/>
      <c r="AE50" s="545"/>
      <c r="AF50" s="545"/>
      <c r="AG50" s="545"/>
      <c r="AH50" s="545"/>
      <c r="AI50" s="545"/>
      <c r="AJ50" s="545"/>
      <c r="AK50" s="545"/>
      <c r="AL50" s="545"/>
      <c r="AM50" s="545"/>
      <c r="AN50" s="545"/>
      <c r="AO50" s="525"/>
    </row>
    <row r="51" spans="1:44" s="236" customFormat="1" ht="33" customHeight="1" x14ac:dyDescent="0.2">
      <c r="A51" s="1228" t="s">
        <v>204</v>
      </c>
      <c r="B51" s="1228"/>
      <c r="C51" s="1228"/>
      <c r="D51" s="1225">
        <f t="shared" ref="D51:E51" si="43">D52+D53+D54+D58+D59+D65+D66+D67+D68+D69+D70</f>
        <v>68</v>
      </c>
      <c r="E51" s="1226">
        <f t="shared" si="43"/>
        <v>0</v>
      </c>
      <c r="F51" s="594">
        <f t="shared" ref="F51:R51" si="44">F52+F53+F54+F58+F59+F65+F66+F67+F68+F69+F70</f>
        <v>5338</v>
      </c>
      <c r="G51" s="594">
        <f t="shared" si="44"/>
        <v>5092</v>
      </c>
      <c r="H51" s="594">
        <f t="shared" si="44"/>
        <v>10430</v>
      </c>
      <c r="I51" s="594">
        <f t="shared" si="44"/>
        <v>5119</v>
      </c>
      <c r="J51" s="594">
        <f t="shared" si="44"/>
        <v>4996</v>
      </c>
      <c r="K51" s="594">
        <f t="shared" si="44"/>
        <v>10115</v>
      </c>
      <c r="L51" s="594">
        <f t="shared" si="44"/>
        <v>4903</v>
      </c>
      <c r="M51" s="594">
        <f t="shared" si="44"/>
        <v>4775</v>
      </c>
      <c r="N51" s="594">
        <f t="shared" si="44"/>
        <v>9678</v>
      </c>
      <c r="O51" s="594">
        <f t="shared" si="44"/>
        <v>15360</v>
      </c>
      <c r="P51" s="594">
        <f t="shared" si="44"/>
        <v>14863</v>
      </c>
      <c r="Q51" s="594">
        <f t="shared" si="44"/>
        <v>30223</v>
      </c>
      <c r="R51" s="1225">
        <f t="shared" si="44"/>
        <v>0</v>
      </c>
      <c r="S51" s="1226"/>
      <c r="T51" s="595">
        <f t="shared" ref="T51:AH51" si="45">T52+T53+T54+T58+T59+T65+T66+T67+T68+T69+T70</f>
        <v>0</v>
      </c>
      <c r="U51" s="595">
        <f t="shared" si="45"/>
        <v>0</v>
      </c>
      <c r="V51" s="595">
        <f t="shared" si="45"/>
        <v>0</v>
      </c>
      <c r="W51" s="595">
        <f t="shared" si="45"/>
        <v>0</v>
      </c>
      <c r="X51" s="595">
        <f t="shared" si="45"/>
        <v>0</v>
      </c>
      <c r="Y51" s="595">
        <f t="shared" si="45"/>
        <v>0</v>
      </c>
      <c r="Z51" s="595">
        <f t="shared" si="45"/>
        <v>0</v>
      </c>
      <c r="AA51" s="595">
        <f t="shared" si="45"/>
        <v>0</v>
      </c>
      <c r="AB51" s="595">
        <f t="shared" si="45"/>
        <v>0</v>
      </c>
      <c r="AC51" s="595">
        <f t="shared" si="45"/>
        <v>0</v>
      </c>
      <c r="AD51" s="595">
        <f t="shared" si="45"/>
        <v>0</v>
      </c>
      <c r="AE51" s="595">
        <f t="shared" si="45"/>
        <v>0</v>
      </c>
      <c r="AF51" s="595">
        <f t="shared" si="45"/>
        <v>0</v>
      </c>
      <c r="AG51" s="595">
        <f t="shared" si="45"/>
        <v>0</v>
      </c>
      <c r="AH51" s="595">
        <f t="shared" si="45"/>
        <v>0</v>
      </c>
      <c r="AI51" s="595">
        <f>+O51+AF51</f>
        <v>15360</v>
      </c>
      <c r="AJ51" s="595">
        <f t="shared" ref="AJ51:AK51" si="46">+P51+AG51</f>
        <v>14863</v>
      </c>
      <c r="AK51" s="595">
        <f t="shared" si="46"/>
        <v>30223</v>
      </c>
      <c r="AL51" s="595">
        <f>AL52+AL53+AL54+AL58+AL59+AL65+AL66+AL67+AL68+AL69+AL70</f>
        <v>0</v>
      </c>
      <c r="AM51" s="595">
        <f>AM52+AM53+AM54+AM58+AM59+AM65+AM66+AM67+AM68+AM69+AM70</f>
        <v>0</v>
      </c>
      <c r="AN51" s="595">
        <f>AN52+AN53+AN54+AN58+AN59+AN65+AN66+AN67+AN68+AN69+AN70</f>
        <v>0</v>
      </c>
      <c r="AO51" s="692">
        <f>+AK51+AN51</f>
        <v>30223</v>
      </c>
    </row>
    <row r="52" spans="1:44" s="236" customFormat="1" ht="24.75" customHeight="1" x14ac:dyDescent="0.2">
      <c r="A52" s="1229" t="s">
        <v>378</v>
      </c>
      <c r="B52" s="1173"/>
      <c r="C52" s="1173"/>
      <c r="D52" s="1225">
        <v>49</v>
      </c>
      <c r="E52" s="1226"/>
      <c r="F52" s="594">
        <v>4983</v>
      </c>
      <c r="G52" s="594">
        <v>4536</v>
      </c>
      <c r="H52" s="597">
        <f t="shared" ref="H52:H53" si="47">+F52+G52</f>
        <v>9519</v>
      </c>
      <c r="I52" s="594">
        <v>4754</v>
      </c>
      <c r="J52" s="594">
        <v>4460</v>
      </c>
      <c r="K52" s="597">
        <f t="shared" ref="K52:K53" si="48">+I52+J52</f>
        <v>9214</v>
      </c>
      <c r="L52" s="594">
        <v>4525</v>
      </c>
      <c r="M52" s="594">
        <v>4220</v>
      </c>
      <c r="N52" s="597">
        <f t="shared" ref="N52:N53" si="49">+L52+M52</f>
        <v>8745</v>
      </c>
      <c r="O52" s="598">
        <f t="shared" ref="O52" si="50">+F52+I52+L52</f>
        <v>14262</v>
      </c>
      <c r="P52" s="598">
        <f t="shared" ref="P52" si="51">+G52+J52+M52</f>
        <v>13216</v>
      </c>
      <c r="Q52" s="597">
        <f t="shared" ref="Q52" si="52">+O52+P52</f>
        <v>27478</v>
      </c>
      <c r="R52" s="1225">
        <v>0</v>
      </c>
      <c r="S52" s="1226"/>
      <c r="T52" s="594">
        <v>0</v>
      </c>
      <c r="U52" s="594">
        <v>0</v>
      </c>
      <c r="V52" s="594">
        <v>0</v>
      </c>
      <c r="W52" s="594">
        <v>0</v>
      </c>
      <c r="X52" s="594">
        <v>0</v>
      </c>
      <c r="Y52" s="594">
        <v>0</v>
      </c>
      <c r="Z52" s="594">
        <v>0</v>
      </c>
      <c r="AA52" s="594">
        <v>0</v>
      </c>
      <c r="AB52" s="594">
        <v>0</v>
      </c>
      <c r="AC52" s="594">
        <v>0</v>
      </c>
      <c r="AD52" s="594">
        <v>0</v>
      </c>
      <c r="AE52" s="594">
        <v>0</v>
      </c>
      <c r="AF52" s="594">
        <v>0</v>
      </c>
      <c r="AG52" s="594">
        <v>0</v>
      </c>
      <c r="AH52" s="594">
        <v>0</v>
      </c>
      <c r="AI52" s="596">
        <f t="shared" ref="AI52:AI70" si="53">+O52+AF52</f>
        <v>14262</v>
      </c>
      <c r="AJ52" s="596">
        <f t="shared" ref="AJ52:AJ70" si="54">+P52+AG52</f>
        <v>13216</v>
      </c>
      <c r="AK52" s="596">
        <f t="shared" ref="AK52:AK70" si="55">+Q52+AH52</f>
        <v>27478</v>
      </c>
      <c r="AL52" s="594">
        <v>0</v>
      </c>
      <c r="AM52" s="594">
        <v>0</v>
      </c>
      <c r="AN52" s="594">
        <v>0</v>
      </c>
      <c r="AO52" s="686">
        <f t="shared" ref="AO52:AO70" si="56">+AK52+AN52</f>
        <v>27478</v>
      </c>
    </row>
    <row r="53" spans="1:44" ht="18" customHeight="1" x14ac:dyDescent="0.2">
      <c r="A53" s="517"/>
      <c r="B53" s="599" t="s">
        <v>381</v>
      </c>
      <c r="C53" s="600" t="s">
        <v>487</v>
      </c>
      <c r="D53" s="1201">
        <v>1</v>
      </c>
      <c r="E53" s="1202"/>
      <c r="F53" s="601">
        <v>15</v>
      </c>
      <c r="G53" s="601">
        <v>9</v>
      </c>
      <c r="H53" s="601">
        <f t="shared" si="47"/>
        <v>24</v>
      </c>
      <c r="I53" s="601">
        <v>20</v>
      </c>
      <c r="J53" s="601">
        <v>5</v>
      </c>
      <c r="K53" s="601">
        <f t="shared" si="48"/>
        <v>25</v>
      </c>
      <c r="L53" s="601">
        <v>25</v>
      </c>
      <c r="M53" s="601">
        <v>10</v>
      </c>
      <c r="N53" s="601">
        <f t="shared" si="49"/>
        <v>35</v>
      </c>
      <c r="O53" s="550">
        <f t="shared" ref="O53" si="57">+F53+I53+L53</f>
        <v>60</v>
      </c>
      <c r="P53" s="602">
        <f t="shared" ref="P53" si="58">+G53+J53+M53</f>
        <v>24</v>
      </c>
      <c r="Q53" s="550">
        <f t="shared" ref="Q53" si="59">+O53+P53</f>
        <v>84</v>
      </c>
      <c r="R53" s="1225">
        <v>0</v>
      </c>
      <c r="S53" s="1226"/>
      <c r="T53" s="594">
        <v>0</v>
      </c>
      <c r="U53" s="594">
        <v>0</v>
      </c>
      <c r="V53" s="594">
        <v>0</v>
      </c>
      <c r="W53" s="594">
        <v>0</v>
      </c>
      <c r="X53" s="594">
        <v>0</v>
      </c>
      <c r="Y53" s="594">
        <v>0</v>
      </c>
      <c r="Z53" s="594">
        <v>0</v>
      </c>
      <c r="AA53" s="594">
        <v>0</v>
      </c>
      <c r="AB53" s="594">
        <v>0</v>
      </c>
      <c r="AC53" s="594">
        <v>0</v>
      </c>
      <c r="AD53" s="594">
        <v>0</v>
      </c>
      <c r="AE53" s="594">
        <v>0</v>
      </c>
      <c r="AF53" s="594">
        <v>0</v>
      </c>
      <c r="AG53" s="594">
        <v>0</v>
      </c>
      <c r="AH53" s="594">
        <v>0</v>
      </c>
      <c r="AI53" s="596">
        <f t="shared" si="53"/>
        <v>60</v>
      </c>
      <c r="AJ53" s="596">
        <f t="shared" si="54"/>
        <v>24</v>
      </c>
      <c r="AK53" s="596">
        <f t="shared" si="55"/>
        <v>84</v>
      </c>
      <c r="AL53" s="594">
        <v>0</v>
      </c>
      <c r="AM53" s="594">
        <v>0</v>
      </c>
      <c r="AN53" s="594">
        <v>0</v>
      </c>
      <c r="AO53" s="686">
        <f t="shared" si="56"/>
        <v>84</v>
      </c>
      <c r="AP53" s="241"/>
      <c r="AQ53" s="241"/>
      <c r="AR53" s="241"/>
    </row>
    <row r="54" spans="1:44" ht="18" customHeight="1" x14ac:dyDescent="0.2">
      <c r="A54" s="604"/>
      <c r="B54" s="1208" t="s">
        <v>488</v>
      </c>
      <c r="C54" s="605" t="s">
        <v>489</v>
      </c>
      <c r="D54" s="1227">
        <f>SUM(D55:E57)</f>
        <v>3</v>
      </c>
      <c r="E54" s="1220"/>
      <c r="F54" s="601">
        <f t="shared" ref="F54:N54" si="60">SUM(F55:F57)</f>
        <v>175</v>
      </c>
      <c r="G54" s="651">
        <f t="shared" si="60"/>
        <v>2</v>
      </c>
      <c r="H54" s="651">
        <f t="shared" si="60"/>
        <v>177</v>
      </c>
      <c r="I54" s="651">
        <f t="shared" si="60"/>
        <v>173</v>
      </c>
      <c r="J54" s="651">
        <f t="shared" si="60"/>
        <v>2</v>
      </c>
      <c r="K54" s="651">
        <f t="shared" si="60"/>
        <v>175</v>
      </c>
      <c r="L54" s="651">
        <f t="shared" si="60"/>
        <v>171</v>
      </c>
      <c r="M54" s="651">
        <f t="shared" si="60"/>
        <v>4</v>
      </c>
      <c r="N54" s="651">
        <f t="shared" si="60"/>
        <v>175</v>
      </c>
      <c r="O54" s="651">
        <f t="shared" ref="O54:O57" si="61">+F54+I54+L54</f>
        <v>519</v>
      </c>
      <c r="P54" s="651">
        <f t="shared" ref="P54:P57" si="62">+G54+J54+M54</f>
        <v>8</v>
      </c>
      <c r="Q54" s="651">
        <f t="shared" ref="Q54:Q57" si="63">+O54+P54</f>
        <v>527</v>
      </c>
      <c r="R54" s="1227">
        <f>SUM(R55:S57)</f>
        <v>0</v>
      </c>
      <c r="S54" s="1220"/>
      <c r="T54" s="651">
        <f t="shared" ref="T54:AH54" si="64">SUM(T55:T57)</f>
        <v>0</v>
      </c>
      <c r="U54" s="651">
        <f t="shared" si="64"/>
        <v>0</v>
      </c>
      <c r="V54" s="651">
        <f t="shared" si="64"/>
        <v>0</v>
      </c>
      <c r="W54" s="651">
        <f t="shared" si="64"/>
        <v>0</v>
      </c>
      <c r="X54" s="651">
        <f t="shared" si="64"/>
        <v>0</v>
      </c>
      <c r="Y54" s="651">
        <f t="shared" si="64"/>
        <v>0</v>
      </c>
      <c r="Z54" s="651">
        <f t="shared" si="64"/>
        <v>0</v>
      </c>
      <c r="AA54" s="651">
        <f t="shared" si="64"/>
        <v>0</v>
      </c>
      <c r="AB54" s="651">
        <f t="shared" si="64"/>
        <v>0</v>
      </c>
      <c r="AC54" s="651">
        <f t="shared" si="64"/>
        <v>0</v>
      </c>
      <c r="AD54" s="651">
        <f t="shared" si="64"/>
        <v>0</v>
      </c>
      <c r="AE54" s="651">
        <f t="shared" si="64"/>
        <v>0</v>
      </c>
      <c r="AF54" s="651">
        <f t="shared" si="64"/>
        <v>0</v>
      </c>
      <c r="AG54" s="651">
        <f t="shared" si="64"/>
        <v>0</v>
      </c>
      <c r="AH54" s="651">
        <f t="shared" si="64"/>
        <v>0</v>
      </c>
      <c r="AI54" s="651">
        <f t="shared" si="53"/>
        <v>519</v>
      </c>
      <c r="AJ54" s="651">
        <f t="shared" si="54"/>
        <v>8</v>
      </c>
      <c r="AK54" s="651">
        <f t="shared" si="55"/>
        <v>527</v>
      </c>
      <c r="AL54" s="651">
        <f>SUM(AL55:AL57)</f>
        <v>0</v>
      </c>
      <c r="AM54" s="651">
        <f>SUM(AM55:AM57)</f>
        <v>0</v>
      </c>
      <c r="AN54" s="651">
        <f>SUM(AN55:AN57)</f>
        <v>0</v>
      </c>
      <c r="AO54" s="687">
        <f t="shared" si="56"/>
        <v>527</v>
      </c>
    </row>
    <row r="55" spans="1:44" ht="18" customHeight="1" x14ac:dyDescent="0.2">
      <c r="A55" s="662" t="s">
        <v>490</v>
      </c>
      <c r="B55" s="1209"/>
      <c r="C55" s="606" t="s">
        <v>401</v>
      </c>
      <c r="D55" s="1211">
        <v>1</v>
      </c>
      <c r="E55" s="1212"/>
      <c r="F55" s="215">
        <v>65</v>
      </c>
      <c r="G55" s="215">
        <v>1</v>
      </c>
      <c r="H55" s="215">
        <f t="shared" ref="H55:H70" si="65">+F55+G55</f>
        <v>66</v>
      </c>
      <c r="I55" s="215">
        <v>50</v>
      </c>
      <c r="J55" s="215">
        <v>1</v>
      </c>
      <c r="K55" s="215">
        <f t="shared" ref="K55:K58" si="66">+I55+J55</f>
        <v>51</v>
      </c>
      <c r="L55" s="215">
        <v>63</v>
      </c>
      <c r="M55" s="215">
        <v>0</v>
      </c>
      <c r="N55" s="390">
        <f t="shared" ref="N55:N58" si="67">+L55+M55</f>
        <v>63</v>
      </c>
      <c r="O55" s="558">
        <f t="shared" si="61"/>
        <v>178</v>
      </c>
      <c r="P55" s="559">
        <f t="shared" si="62"/>
        <v>2</v>
      </c>
      <c r="Q55" s="558">
        <f t="shared" si="63"/>
        <v>180</v>
      </c>
      <c r="R55" s="1213">
        <v>0</v>
      </c>
      <c r="S55" s="1212"/>
      <c r="T55" s="215">
        <v>0</v>
      </c>
      <c r="U55" s="215">
        <v>0</v>
      </c>
      <c r="V55" s="215">
        <v>0</v>
      </c>
      <c r="W55" s="215">
        <v>0</v>
      </c>
      <c r="X55" s="215">
        <v>0</v>
      </c>
      <c r="Y55" s="215">
        <v>0</v>
      </c>
      <c r="Z55" s="215">
        <v>0</v>
      </c>
      <c r="AA55" s="215">
        <v>0</v>
      </c>
      <c r="AB55" s="215">
        <v>0</v>
      </c>
      <c r="AC55" s="215">
        <v>0</v>
      </c>
      <c r="AD55" s="215">
        <v>0</v>
      </c>
      <c r="AE55" s="215">
        <v>0</v>
      </c>
      <c r="AF55" s="215">
        <v>0</v>
      </c>
      <c r="AG55" s="215">
        <v>0</v>
      </c>
      <c r="AH55" s="215">
        <v>0</v>
      </c>
      <c r="AI55" s="215">
        <f t="shared" si="53"/>
        <v>178</v>
      </c>
      <c r="AJ55" s="215">
        <f t="shared" si="54"/>
        <v>2</v>
      </c>
      <c r="AK55" s="215">
        <f t="shared" si="55"/>
        <v>180</v>
      </c>
      <c r="AL55" s="215">
        <v>0</v>
      </c>
      <c r="AM55" s="215">
        <v>0</v>
      </c>
      <c r="AN55" s="215">
        <v>0</v>
      </c>
      <c r="AO55" s="193">
        <f t="shared" si="56"/>
        <v>180</v>
      </c>
    </row>
    <row r="56" spans="1:44" ht="18" customHeight="1" x14ac:dyDescent="0.2">
      <c r="A56" s="662"/>
      <c r="B56" s="1209"/>
      <c r="C56" s="606" t="s">
        <v>491</v>
      </c>
      <c r="D56" s="1211">
        <v>1</v>
      </c>
      <c r="E56" s="1212"/>
      <c r="F56" s="215">
        <v>61</v>
      </c>
      <c r="G56" s="215">
        <v>1</v>
      </c>
      <c r="H56" s="215">
        <f t="shared" si="65"/>
        <v>62</v>
      </c>
      <c r="I56" s="215">
        <v>57</v>
      </c>
      <c r="J56" s="215">
        <v>1</v>
      </c>
      <c r="K56" s="215">
        <f t="shared" si="66"/>
        <v>58</v>
      </c>
      <c r="L56" s="215">
        <v>46</v>
      </c>
      <c r="M56" s="215">
        <v>2</v>
      </c>
      <c r="N56" s="390">
        <f t="shared" si="67"/>
        <v>48</v>
      </c>
      <c r="O56" s="558">
        <f t="shared" si="61"/>
        <v>164</v>
      </c>
      <c r="P56" s="559">
        <f t="shared" si="62"/>
        <v>4</v>
      </c>
      <c r="Q56" s="558">
        <f t="shared" si="63"/>
        <v>168</v>
      </c>
      <c r="R56" s="1213">
        <v>0</v>
      </c>
      <c r="S56" s="1212"/>
      <c r="T56" s="215">
        <v>0</v>
      </c>
      <c r="U56" s="215">
        <v>0</v>
      </c>
      <c r="V56" s="215">
        <v>0</v>
      </c>
      <c r="W56" s="215">
        <v>0</v>
      </c>
      <c r="X56" s="215">
        <v>0</v>
      </c>
      <c r="Y56" s="215">
        <v>0</v>
      </c>
      <c r="Z56" s="215">
        <v>0</v>
      </c>
      <c r="AA56" s="215">
        <v>0</v>
      </c>
      <c r="AB56" s="215">
        <v>0</v>
      </c>
      <c r="AC56" s="215">
        <v>0</v>
      </c>
      <c r="AD56" s="215">
        <v>0</v>
      </c>
      <c r="AE56" s="215">
        <v>0</v>
      </c>
      <c r="AF56" s="215">
        <v>0</v>
      </c>
      <c r="AG56" s="215">
        <v>0</v>
      </c>
      <c r="AH56" s="215">
        <v>0</v>
      </c>
      <c r="AI56" s="215">
        <f t="shared" si="53"/>
        <v>164</v>
      </c>
      <c r="AJ56" s="215">
        <f t="shared" si="54"/>
        <v>4</v>
      </c>
      <c r="AK56" s="215">
        <f t="shared" si="55"/>
        <v>168</v>
      </c>
      <c r="AL56" s="215">
        <v>0</v>
      </c>
      <c r="AM56" s="215">
        <v>0</v>
      </c>
      <c r="AN56" s="215">
        <v>0</v>
      </c>
      <c r="AO56" s="193">
        <f t="shared" si="56"/>
        <v>168</v>
      </c>
    </row>
    <row r="57" spans="1:44" ht="18" customHeight="1" x14ac:dyDescent="0.2">
      <c r="A57" s="662"/>
      <c r="B57" s="1210"/>
      <c r="C57" s="606" t="s">
        <v>569</v>
      </c>
      <c r="D57" s="1205">
        <v>1</v>
      </c>
      <c r="E57" s="1206"/>
      <c r="F57" s="215">
        <v>49</v>
      </c>
      <c r="G57" s="215">
        <v>0</v>
      </c>
      <c r="H57" s="215">
        <f t="shared" si="65"/>
        <v>49</v>
      </c>
      <c r="I57" s="215">
        <v>66</v>
      </c>
      <c r="J57" s="215">
        <v>0</v>
      </c>
      <c r="K57" s="215">
        <f t="shared" si="66"/>
        <v>66</v>
      </c>
      <c r="L57" s="215">
        <v>62</v>
      </c>
      <c r="M57" s="215">
        <v>2</v>
      </c>
      <c r="N57" s="390">
        <f t="shared" si="67"/>
        <v>64</v>
      </c>
      <c r="O57" s="558">
        <f t="shared" si="61"/>
        <v>177</v>
      </c>
      <c r="P57" s="559">
        <f t="shared" si="62"/>
        <v>2</v>
      </c>
      <c r="Q57" s="558">
        <f t="shared" si="63"/>
        <v>179</v>
      </c>
      <c r="R57" s="1207">
        <v>0</v>
      </c>
      <c r="S57" s="1206"/>
      <c r="T57" s="215">
        <v>0</v>
      </c>
      <c r="U57" s="215">
        <v>0</v>
      </c>
      <c r="V57" s="215">
        <v>0</v>
      </c>
      <c r="W57" s="215">
        <v>0</v>
      </c>
      <c r="X57" s="215">
        <v>0</v>
      </c>
      <c r="Y57" s="215">
        <v>0</v>
      </c>
      <c r="Z57" s="215">
        <v>0</v>
      </c>
      <c r="AA57" s="215">
        <v>0</v>
      </c>
      <c r="AB57" s="215">
        <v>0</v>
      </c>
      <c r="AC57" s="215">
        <v>0</v>
      </c>
      <c r="AD57" s="215">
        <v>0</v>
      </c>
      <c r="AE57" s="215">
        <v>0</v>
      </c>
      <c r="AF57" s="215">
        <v>0</v>
      </c>
      <c r="AG57" s="215">
        <v>0</v>
      </c>
      <c r="AH57" s="215">
        <v>0</v>
      </c>
      <c r="AI57" s="215">
        <f t="shared" si="53"/>
        <v>177</v>
      </c>
      <c r="AJ57" s="215">
        <f t="shared" si="54"/>
        <v>2</v>
      </c>
      <c r="AK57" s="215">
        <f t="shared" si="55"/>
        <v>179</v>
      </c>
      <c r="AL57" s="215">
        <v>0</v>
      </c>
      <c r="AM57" s="215">
        <v>0</v>
      </c>
      <c r="AN57" s="215">
        <v>0</v>
      </c>
      <c r="AO57" s="193">
        <f t="shared" si="56"/>
        <v>179</v>
      </c>
    </row>
    <row r="58" spans="1:44" ht="18" customHeight="1" x14ac:dyDescent="0.2">
      <c r="A58" s="662"/>
      <c r="B58" s="607" t="s">
        <v>417</v>
      </c>
      <c r="C58" s="608" t="s">
        <v>417</v>
      </c>
      <c r="D58" s="1201">
        <v>2</v>
      </c>
      <c r="E58" s="1202"/>
      <c r="F58" s="609">
        <v>20</v>
      </c>
      <c r="G58" s="609">
        <v>32</v>
      </c>
      <c r="H58" s="609">
        <f t="shared" si="65"/>
        <v>52</v>
      </c>
      <c r="I58" s="609">
        <v>21</v>
      </c>
      <c r="J58" s="609">
        <v>42</v>
      </c>
      <c r="K58" s="609">
        <f t="shared" si="66"/>
        <v>63</v>
      </c>
      <c r="L58" s="609">
        <v>16</v>
      </c>
      <c r="M58" s="609">
        <v>45</v>
      </c>
      <c r="N58" s="609">
        <f t="shared" si="67"/>
        <v>61</v>
      </c>
      <c r="O58" s="594">
        <f t="shared" ref="O58" si="68">+F58+I58+L58</f>
        <v>57</v>
      </c>
      <c r="P58" s="594">
        <f t="shared" ref="P58" si="69">+G58+J58+M58</f>
        <v>119</v>
      </c>
      <c r="Q58" s="594">
        <f t="shared" ref="Q58" si="70">+O58+P58</f>
        <v>176</v>
      </c>
      <c r="R58" s="1201">
        <v>0</v>
      </c>
      <c r="S58" s="1202"/>
      <c r="T58" s="609">
        <v>0</v>
      </c>
      <c r="U58" s="609">
        <v>0</v>
      </c>
      <c r="V58" s="609">
        <v>0</v>
      </c>
      <c r="W58" s="609">
        <v>0</v>
      </c>
      <c r="X58" s="609">
        <v>0</v>
      </c>
      <c r="Y58" s="609">
        <v>0</v>
      </c>
      <c r="Z58" s="609">
        <v>0</v>
      </c>
      <c r="AA58" s="609">
        <v>0</v>
      </c>
      <c r="AB58" s="609">
        <v>0</v>
      </c>
      <c r="AC58" s="609">
        <v>0</v>
      </c>
      <c r="AD58" s="609">
        <v>0</v>
      </c>
      <c r="AE58" s="609">
        <v>0</v>
      </c>
      <c r="AF58" s="609">
        <v>0</v>
      </c>
      <c r="AG58" s="609">
        <v>0</v>
      </c>
      <c r="AH58" s="609">
        <v>0</v>
      </c>
      <c r="AI58" s="609">
        <f t="shared" si="53"/>
        <v>57</v>
      </c>
      <c r="AJ58" s="609">
        <f t="shared" si="54"/>
        <v>119</v>
      </c>
      <c r="AK58" s="609">
        <f t="shared" si="55"/>
        <v>176</v>
      </c>
      <c r="AL58" s="609">
        <v>0</v>
      </c>
      <c r="AM58" s="609">
        <v>0</v>
      </c>
      <c r="AN58" s="609">
        <v>0</v>
      </c>
      <c r="AO58" s="688">
        <f t="shared" si="56"/>
        <v>176</v>
      </c>
    </row>
    <row r="59" spans="1:44" ht="18" customHeight="1" x14ac:dyDescent="0.2">
      <c r="A59" s="662"/>
      <c r="B59" s="1214" t="s">
        <v>492</v>
      </c>
      <c r="C59" s="610" t="s">
        <v>1</v>
      </c>
      <c r="D59" s="1217">
        <v>4</v>
      </c>
      <c r="E59" s="1218"/>
      <c r="F59" s="194">
        <f>SUM(F60:F64)</f>
        <v>45</v>
      </c>
      <c r="G59" s="194">
        <f t="shared" ref="G59:Q59" si="71">SUM(G60:G64)</f>
        <v>162</v>
      </c>
      <c r="H59" s="194">
        <f t="shared" si="71"/>
        <v>207</v>
      </c>
      <c r="I59" s="194">
        <f t="shared" si="71"/>
        <v>48</v>
      </c>
      <c r="J59" s="194">
        <f t="shared" si="71"/>
        <v>150</v>
      </c>
      <c r="K59" s="194">
        <f t="shared" si="71"/>
        <v>198</v>
      </c>
      <c r="L59" s="194">
        <f t="shared" si="71"/>
        <v>28</v>
      </c>
      <c r="M59" s="194">
        <f t="shared" si="71"/>
        <v>142</v>
      </c>
      <c r="N59" s="194">
        <f t="shared" si="71"/>
        <v>170</v>
      </c>
      <c r="O59" s="194">
        <f t="shared" si="71"/>
        <v>121</v>
      </c>
      <c r="P59" s="194">
        <f t="shared" si="71"/>
        <v>454</v>
      </c>
      <c r="Q59" s="194">
        <f t="shared" si="71"/>
        <v>575</v>
      </c>
      <c r="R59" s="1219">
        <f>SUM(R60:S64)</f>
        <v>0</v>
      </c>
      <c r="S59" s="1220"/>
      <c r="T59" s="194">
        <f>SUM(T60:T64)</f>
        <v>0</v>
      </c>
      <c r="U59" s="194">
        <f t="shared" ref="U59" si="72">SUM(U60:U64)</f>
        <v>0</v>
      </c>
      <c r="V59" s="194">
        <f t="shared" ref="V59" si="73">SUM(V60:V64)</f>
        <v>0</v>
      </c>
      <c r="W59" s="194">
        <f t="shared" ref="W59" si="74">SUM(W60:W64)</f>
        <v>0</v>
      </c>
      <c r="X59" s="194">
        <f t="shared" ref="X59" si="75">SUM(X60:X64)</f>
        <v>0</v>
      </c>
      <c r="Y59" s="194">
        <f t="shared" ref="Y59" si="76">SUM(Y60:Y64)</f>
        <v>0</v>
      </c>
      <c r="Z59" s="194">
        <f t="shared" ref="Z59" si="77">SUM(Z60:Z64)</f>
        <v>0</v>
      </c>
      <c r="AA59" s="194">
        <f t="shared" ref="AA59" si="78">SUM(AA60:AA64)</f>
        <v>0</v>
      </c>
      <c r="AB59" s="194">
        <f t="shared" ref="AB59" si="79">SUM(AB60:AB64)</f>
        <v>0</v>
      </c>
      <c r="AC59" s="194">
        <f t="shared" ref="AC59" si="80">SUM(AC60:AC64)</f>
        <v>0</v>
      </c>
      <c r="AD59" s="194">
        <f t="shared" ref="AD59" si="81">SUM(AD60:AD64)</f>
        <v>0</v>
      </c>
      <c r="AE59" s="194">
        <f t="shared" ref="AE59" si="82">SUM(AE60:AE64)</f>
        <v>0</v>
      </c>
      <c r="AF59" s="194">
        <f>SUM(AF60:AF64)</f>
        <v>0</v>
      </c>
      <c r="AG59" s="194">
        <f t="shared" ref="AG59" si="83">SUM(AG60:AG64)</f>
        <v>0</v>
      </c>
      <c r="AH59" s="194">
        <f t="shared" ref="AH59" si="84">SUM(AH60:AH64)</f>
        <v>0</v>
      </c>
      <c r="AI59" s="194">
        <f t="shared" si="53"/>
        <v>121</v>
      </c>
      <c r="AJ59" s="194">
        <f t="shared" si="54"/>
        <v>454</v>
      </c>
      <c r="AK59" s="194">
        <f t="shared" si="55"/>
        <v>575</v>
      </c>
      <c r="AL59" s="194">
        <f t="shared" ref="AL59" si="85">SUM(AL60:AL64)</f>
        <v>0</v>
      </c>
      <c r="AM59" s="194">
        <f t="shared" ref="AM59" si="86">SUM(AM60:AM64)</f>
        <v>0</v>
      </c>
      <c r="AN59" s="194">
        <f t="shared" ref="AN59" si="87">SUM(AN60:AN64)</f>
        <v>0</v>
      </c>
      <c r="AO59" s="689">
        <f t="shared" si="56"/>
        <v>575</v>
      </c>
    </row>
    <row r="60" spans="1:44" ht="18" customHeight="1" x14ac:dyDescent="0.2">
      <c r="A60" s="662"/>
      <c r="B60" s="1215"/>
      <c r="C60" s="606" t="s">
        <v>441</v>
      </c>
      <c r="D60" s="1211">
        <v>1</v>
      </c>
      <c r="E60" s="1212"/>
      <c r="F60" s="215">
        <v>0</v>
      </c>
      <c r="G60" s="215">
        <v>57</v>
      </c>
      <c r="H60" s="215">
        <f t="shared" si="65"/>
        <v>57</v>
      </c>
      <c r="I60" s="215">
        <v>0</v>
      </c>
      <c r="J60" s="215">
        <v>54</v>
      </c>
      <c r="K60" s="215">
        <f t="shared" ref="K60:K70" si="88">+I60+J60</f>
        <v>54</v>
      </c>
      <c r="L60" s="215">
        <v>0</v>
      </c>
      <c r="M60" s="215">
        <v>60</v>
      </c>
      <c r="N60" s="390">
        <f t="shared" ref="N60:N70" si="89">+L60+M60</f>
        <v>60</v>
      </c>
      <c r="O60" s="558">
        <f t="shared" ref="O60:O64" si="90">+F60+I60+L60</f>
        <v>0</v>
      </c>
      <c r="P60" s="559">
        <f t="shared" ref="P60:P64" si="91">+G60+J60+M60</f>
        <v>171</v>
      </c>
      <c r="Q60" s="558">
        <f t="shared" ref="Q60:Q64" si="92">+O60+P60</f>
        <v>171</v>
      </c>
      <c r="R60" s="1213">
        <v>0</v>
      </c>
      <c r="S60" s="1212"/>
      <c r="T60" s="215">
        <v>0</v>
      </c>
      <c r="U60" s="215">
        <v>0</v>
      </c>
      <c r="V60" s="215">
        <v>0</v>
      </c>
      <c r="W60" s="215">
        <v>0</v>
      </c>
      <c r="X60" s="215">
        <v>0</v>
      </c>
      <c r="Y60" s="215">
        <v>0</v>
      </c>
      <c r="Z60" s="215">
        <v>0</v>
      </c>
      <c r="AA60" s="215">
        <v>0</v>
      </c>
      <c r="AB60" s="215">
        <v>0</v>
      </c>
      <c r="AC60" s="215">
        <v>0</v>
      </c>
      <c r="AD60" s="215">
        <v>0</v>
      </c>
      <c r="AE60" s="215">
        <v>0</v>
      </c>
      <c r="AF60" s="215">
        <v>0</v>
      </c>
      <c r="AG60" s="215">
        <v>0</v>
      </c>
      <c r="AH60" s="215">
        <v>0</v>
      </c>
      <c r="AI60" s="215">
        <f t="shared" si="53"/>
        <v>0</v>
      </c>
      <c r="AJ60" s="215">
        <f t="shared" si="54"/>
        <v>171</v>
      </c>
      <c r="AK60" s="215">
        <f t="shared" si="55"/>
        <v>171</v>
      </c>
      <c r="AL60" s="215">
        <v>0</v>
      </c>
      <c r="AM60" s="215">
        <v>0</v>
      </c>
      <c r="AN60" s="215">
        <v>0</v>
      </c>
      <c r="AO60" s="193">
        <f t="shared" si="56"/>
        <v>171</v>
      </c>
    </row>
    <row r="61" spans="1:44" ht="18" customHeight="1" x14ac:dyDescent="0.2">
      <c r="A61" s="662"/>
      <c r="B61" s="1215"/>
      <c r="C61" s="606" t="s">
        <v>493</v>
      </c>
      <c r="D61" s="1211">
        <v>1</v>
      </c>
      <c r="E61" s="1212"/>
      <c r="F61" s="215">
        <v>13</v>
      </c>
      <c r="G61" s="215">
        <v>28</v>
      </c>
      <c r="H61" s="215">
        <f t="shared" si="65"/>
        <v>41</v>
      </c>
      <c r="I61" s="215">
        <v>11</v>
      </c>
      <c r="J61" s="215">
        <v>20</v>
      </c>
      <c r="K61" s="215">
        <f t="shared" si="88"/>
        <v>31</v>
      </c>
      <c r="L61" s="215">
        <v>7</v>
      </c>
      <c r="M61" s="215">
        <v>13</v>
      </c>
      <c r="N61" s="390">
        <f t="shared" si="89"/>
        <v>20</v>
      </c>
      <c r="O61" s="558">
        <f t="shared" si="90"/>
        <v>31</v>
      </c>
      <c r="P61" s="559">
        <f t="shared" si="91"/>
        <v>61</v>
      </c>
      <c r="Q61" s="558">
        <f t="shared" si="92"/>
        <v>92</v>
      </c>
      <c r="R61" s="1213">
        <v>0</v>
      </c>
      <c r="S61" s="1212"/>
      <c r="T61" s="215">
        <v>0</v>
      </c>
      <c r="U61" s="215">
        <v>0</v>
      </c>
      <c r="V61" s="215">
        <v>0</v>
      </c>
      <c r="W61" s="215">
        <v>0</v>
      </c>
      <c r="X61" s="215">
        <v>0</v>
      </c>
      <c r="Y61" s="215">
        <v>0</v>
      </c>
      <c r="Z61" s="215">
        <v>0</v>
      </c>
      <c r="AA61" s="215">
        <v>0</v>
      </c>
      <c r="AB61" s="215">
        <v>0</v>
      </c>
      <c r="AC61" s="215">
        <v>0</v>
      </c>
      <c r="AD61" s="215">
        <v>0</v>
      </c>
      <c r="AE61" s="215">
        <v>0</v>
      </c>
      <c r="AF61" s="215">
        <v>0</v>
      </c>
      <c r="AG61" s="215">
        <v>0</v>
      </c>
      <c r="AH61" s="215">
        <v>0</v>
      </c>
      <c r="AI61" s="215">
        <f t="shared" si="53"/>
        <v>31</v>
      </c>
      <c r="AJ61" s="215">
        <f t="shared" si="54"/>
        <v>61</v>
      </c>
      <c r="AK61" s="215">
        <f t="shared" si="55"/>
        <v>92</v>
      </c>
      <c r="AL61" s="215">
        <v>0</v>
      </c>
      <c r="AM61" s="215">
        <v>0</v>
      </c>
      <c r="AN61" s="215">
        <v>0</v>
      </c>
      <c r="AO61" s="193">
        <f t="shared" si="56"/>
        <v>92</v>
      </c>
    </row>
    <row r="62" spans="1:44" ht="18" customHeight="1" x14ac:dyDescent="0.2">
      <c r="A62" s="662"/>
      <c r="B62" s="1215"/>
      <c r="C62" s="606" t="s">
        <v>494</v>
      </c>
      <c r="D62" s="1211">
        <v>1</v>
      </c>
      <c r="E62" s="1212"/>
      <c r="F62" s="215">
        <v>4</v>
      </c>
      <c r="G62" s="215">
        <v>17</v>
      </c>
      <c r="H62" s="215">
        <f t="shared" si="65"/>
        <v>21</v>
      </c>
      <c r="I62" s="215">
        <v>1</v>
      </c>
      <c r="J62" s="215">
        <v>19</v>
      </c>
      <c r="K62" s="215">
        <f t="shared" si="88"/>
        <v>20</v>
      </c>
      <c r="L62" s="215">
        <v>4</v>
      </c>
      <c r="M62" s="215">
        <v>14</v>
      </c>
      <c r="N62" s="390">
        <f t="shared" si="89"/>
        <v>18</v>
      </c>
      <c r="O62" s="558">
        <f t="shared" si="90"/>
        <v>9</v>
      </c>
      <c r="P62" s="559">
        <f t="shared" si="91"/>
        <v>50</v>
      </c>
      <c r="Q62" s="558">
        <f t="shared" si="92"/>
        <v>59</v>
      </c>
      <c r="R62" s="1213">
        <v>0</v>
      </c>
      <c r="S62" s="1212"/>
      <c r="T62" s="215">
        <v>0</v>
      </c>
      <c r="U62" s="215">
        <v>0</v>
      </c>
      <c r="V62" s="215">
        <v>0</v>
      </c>
      <c r="W62" s="215">
        <v>0</v>
      </c>
      <c r="X62" s="215">
        <v>0</v>
      </c>
      <c r="Y62" s="215">
        <v>0</v>
      </c>
      <c r="Z62" s="215">
        <v>0</v>
      </c>
      <c r="AA62" s="215">
        <v>0</v>
      </c>
      <c r="AB62" s="215">
        <v>0</v>
      </c>
      <c r="AC62" s="215">
        <v>0</v>
      </c>
      <c r="AD62" s="215">
        <v>0</v>
      </c>
      <c r="AE62" s="215">
        <v>0</v>
      </c>
      <c r="AF62" s="215">
        <v>0</v>
      </c>
      <c r="AG62" s="215">
        <v>0</v>
      </c>
      <c r="AH62" s="215">
        <v>0</v>
      </c>
      <c r="AI62" s="215">
        <f t="shared" si="53"/>
        <v>9</v>
      </c>
      <c r="AJ62" s="215">
        <f t="shared" si="54"/>
        <v>50</v>
      </c>
      <c r="AK62" s="215">
        <f t="shared" si="55"/>
        <v>59</v>
      </c>
      <c r="AL62" s="215">
        <v>0</v>
      </c>
      <c r="AM62" s="215">
        <v>0</v>
      </c>
      <c r="AN62" s="215">
        <v>0</v>
      </c>
      <c r="AO62" s="193">
        <f t="shared" si="56"/>
        <v>59</v>
      </c>
    </row>
    <row r="63" spans="1:44" ht="18" customHeight="1" x14ac:dyDescent="0.2">
      <c r="A63" s="662"/>
      <c r="B63" s="1215"/>
      <c r="C63" s="606" t="s">
        <v>495</v>
      </c>
      <c r="D63" s="1211">
        <v>1</v>
      </c>
      <c r="E63" s="1212"/>
      <c r="F63" s="215">
        <v>28</v>
      </c>
      <c r="G63" s="215">
        <v>25</v>
      </c>
      <c r="H63" s="215">
        <f t="shared" si="65"/>
        <v>53</v>
      </c>
      <c r="I63" s="215">
        <v>36</v>
      </c>
      <c r="J63" s="215">
        <v>27</v>
      </c>
      <c r="K63" s="215">
        <f t="shared" si="88"/>
        <v>63</v>
      </c>
      <c r="L63" s="215">
        <v>17</v>
      </c>
      <c r="M63" s="215">
        <v>21</v>
      </c>
      <c r="N63" s="390">
        <f t="shared" si="89"/>
        <v>38</v>
      </c>
      <c r="O63" s="558">
        <f t="shared" si="90"/>
        <v>81</v>
      </c>
      <c r="P63" s="559">
        <f t="shared" si="91"/>
        <v>73</v>
      </c>
      <c r="Q63" s="558">
        <f t="shared" si="92"/>
        <v>154</v>
      </c>
      <c r="R63" s="1213">
        <v>0</v>
      </c>
      <c r="S63" s="1212"/>
      <c r="T63" s="215">
        <v>0</v>
      </c>
      <c r="U63" s="215">
        <v>0</v>
      </c>
      <c r="V63" s="215">
        <v>0</v>
      </c>
      <c r="W63" s="215">
        <v>0</v>
      </c>
      <c r="X63" s="215">
        <v>0</v>
      </c>
      <c r="Y63" s="215">
        <v>0</v>
      </c>
      <c r="Z63" s="215">
        <v>0</v>
      </c>
      <c r="AA63" s="215">
        <v>0</v>
      </c>
      <c r="AB63" s="215">
        <v>0</v>
      </c>
      <c r="AC63" s="215">
        <v>0</v>
      </c>
      <c r="AD63" s="215">
        <v>0</v>
      </c>
      <c r="AE63" s="215">
        <v>0</v>
      </c>
      <c r="AF63" s="215">
        <v>0</v>
      </c>
      <c r="AG63" s="215">
        <v>0</v>
      </c>
      <c r="AH63" s="215">
        <v>0</v>
      </c>
      <c r="AI63" s="215">
        <f t="shared" si="53"/>
        <v>81</v>
      </c>
      <c r="AJ63" s="215">
        <f t="shared" si="54"/>
        <v>73</v>
      </c>
      <c r="AK63" s="215">
        <f t="shared" si="55"/>
        <v>154</v>
      </c>
      <c r="AL63" s="215">
        <v>0</v>
      </c>
      <c r="AM63" s="215">
        <v>0</v>
      </c>
      <c r="AN63" s="215">
        <v>0</v>
      </c>
      <c r="AO63" s="193">
        <f t="shared" si="56"/>
        <v>154</v>
      </c>
    </row>
    <row r="64" spans="1:44" ht="18" customHeight="1" x14ac:dyDescent="0.2">
      <c r="A64" s="662"/>
      <c r="B64" s="1216"/>
      <c r="C64" s="606" t="s">
        <v>496</v>
      </c>
      <c r="D64" s="1205">
        <v>1</v>
      </c>
      <c r="E64" s="1206"/>
      <c r="F64" s="215">
        <v>0</v>
      </c>
      <c r="G64" s="215">
        <v>35</v>
      </c>
      <c r="H64" s="215">
        <f t="shared" si="65"/>
        <v>35</v>
      </c>
      <c r="I64" s="215">
        <v>0</v>
      </c>
      <c r="J64" s="215">
        <v>30</v>
      </c>
      <c r="K64" s="215">
        <f t="shared" si="88"/>
        <v>30</v>
      </c>
      <c r="L64" s="215">
        <v>0</v>
      </c>
      <c r="M64" s="215">
        <v>34</v>
      </c>
      <c r="N64" s="390">
        <f t="shared" si="89"/>
        <v>34</v>
      </c>
      <c r="O64" s="558">
        <f t="shared" si="90"/>
        <v>0</v>
      </c>
      <c r="P64" s="559">
        <f t="shared" si="91"/>
        <v>99</v>
      </c>
      <c r="Q64" s="558">
        <f t="shared" si="92"/>
        <v>99</v>
      </c>
      <c r="R64" s="1207">
        <v>0</v>
      </c>
      <c r="S64" s="1206"/>
      <c r="T64" s="215">
        <v>0</v>
      </c>
      <c r="U64" s="215">
        <v>0</v>
      </c>
      <c r="V64" s="215">
        <v>0</v>
      </c>
      <c r="W64" s="215">
        <v>0</v>
      </c>
      <c r="X64" s="215">
        <v>0</v>
      </c>
      <c r="Y64" s="215">
        <v>0</v>
      </c>
      <c r="Z64" s="215">
        <v>0</v>
      </c>
      <c r="AA64" s="215">
        <v>0</v>
      </c>
      <c r="AB64" s="215">
        <v>0</v>
      </c>
      <c r="AC64" s="215">
        <v>0</v>
      </c>
      <c r="AD64" s="215">
        <v>0</v>
      </c>
      <c r="AE64" s="215">
        <v>0</v>
      </c>
      <c r="AF64" s="215">
        <v>0</v>
      </c>
      <c r="AG64" s="215">
        <v>0</v>
      </c>
      <c r="AH64" s="215">
        <v>0</v>
      </c>
      <c r="AI64" s="215">
        <f t="shared" si="53"/>
        <v>0</v>
      </c>
      <c r="AJ64" s="215">
        <f t="shared" si="54"/>
        <v>99</v>
      </c>
      <c r="AK64" s="215">
        <f t="shared" si="55"/>
        <v>99</v>
      </c>
      <c r="AL64" s="215">
        <v>0</v>
      </c>
      <c r="AM64" s="215">
        <v>0</v>
      </c>
      <c r="AN64" s="215">
        <v>0</v>
      </c>
      <c r="AO64" s="193">
        <f t="shared" si="56"/>
        <v>99</v>
      </c>
    </row>
    <row r="65" spans="1:41" ht="18" customHeight="1" x14ac:dyDescent="0.2">
      <c r="A65" s="662"/>
      <c r="B65" s="607" t="s">
        <v>497</v>
      </c>
      <c r="C65" s="608" t="s">
        <v>497</v>
      </c>
      <c r="D65" s="1201">
        <v>2</v>
      </c>
      <c r="E65" s="1202"/>
      <c r="F65" s="611">
        <v>0</v>
      </c>
      <c r="G65" s="611">
        <v>15</v>
      </c>
      <c r="H65" s="612">
        <f t="shared" si="65"/>
        <v>15</v>
      </c>
      <c r="I65" s="611">
        <v>4</v>
      </c>
      <c r="J65" s="611">
        <v>38</v>
      </c>
      <c r="K65" s="612">
        <f t="shared" si="88"/>
        <v>42</v>
      </c>
      <c r="L65" s="611">
        <v>5</v>
      </c>
      <c r="M65" s="611">
        <v>39</v>
      </c>
      <c r="N65" s="612">
        <f t="shared" si="89"/>
        <v>44</v>
      </c>
      <c r="O65" s="594">
        <f t="shared" ref="O65:O70" si="93">+F65+I65+L65</f>
        <v>9</v>
      </c>
      <c r="P65" s="594">
        <f t="shared" ref="P65:P70" si="94">+G65+J65+M65</f>
        <v>92</v>
      </c>
      <c r="Q65" s="594">
        <f t="shared" ref="Q65:Q70" si="95">+O65+P65</f>
        <v>101</v>
      </c>
      <c r="R65" s="1201">
        <v>0</v>
      </c>
      <c r="S65" s="1202"/>
      <c r="T65" s="609">
        <v>0</v>
      </c>
      <c r="U65" s="609">
        <v>0</v>
      </c>
      <c r="V65" s="609">
        <v>0</v>
      </c>
      <c r="W65" s="609">
        <v>0</v>
      </c>
      <c r="X65" s="609">
        <v>0</v>
      </c>
      <c r="Y65" s="609">
        <v>0</v>
      </c>
      <c r="Z65" s="609">
        <v>0</v>
      </c>
      <c r="AA65" s="609">
        <v>0</v>
      </c>
      <c r="AB65" s="609">
        <v>0</v>
      </c>
      <c r="AC65" s="609">
        <v>0</v>
      </c>
      <c r="AD65" s="609">
        <v>0</v>
      </c>
      <c r="AE65" s="609">
        <v>0</v>
      </c>
      <c r="AF65" s="609">
        <v>0</v>
      </c>
      <c r="AG65" s="609">
        <v>0</v>
      </c>
      <c r="AH65" s="609">
        <v>0</v>
      </c>
      <c r="AI65" s="609">
        <f t="shared" si="53"/>
        <v>9</v>
      </c>
      <c r="AJ65" s="609">
        <f t="shared" si="54"/>
        <v>92</v>
      </c>
      <c r="AK65" s="609">
        <f t="shared" si="55"/>
        <v>101</v>
      </c>
      <c r="AL65" s="609">
        <v>0</v>
      </c>
      <c r="AM65" s="609">
        <v>0</v>
      </c>
      <c r="AN65" s="609">
        <v>0</v>
      </c>
      <c r="AO65" s="688">
        <f t="shared" si="56"/>
        <v>101</v>
      </c>
    </row>
    <row r="66" spans="1:41" ht="18" customHeight="1" x14ac:dyDescent="0.2">
      <c r="A66" s="662"/>
      <c r="B66" s="607" t="s">
        <v>498</v>
      </c>
      <c r="C66" s="608" t="s">
        <v>499</v>
      </c>
      <c r="D66" s="1201">
        <v>2</v>
      </c>
      <c r="E66" s="1202"/>
      <c r="F66" s="611">
        <v>0</v>
      </c>
      <c r="G66" s="611">
        <v>115</v>
      </c>
      <c r="H66" s="612">
        <f t="shared" si="65"/>
        <v>115</v>
      </c>
      <c r="I66" s="611">
        <v>0</v>
      </c>
      <c r="J66" s="611">
        <v>115</v>
      </c>
      <c r="K66" s="612">
        <f t="shared" si="88"/>
        <v>115</v>
      </c>
      <c r="L66" s="611">
        <v>0</v>
      </c>
      <c r="M66" s="611">
        <v>109</v>
      </c>
      <c r="N66" s="612">
        <f t="shared" si="89"/>
        <v>109</v>
      </c>
      <c r="O66" s="594">
        <f t="shared" si="93"/>
        <v>0</v>
      </c>
      <c r="P66" s="594">
        <f t="shared" si="94"/>
        <v>339</v>
      </c>
      <c r="Q66" s="594">
        <f t="shared" si="95"/>
        <v>339</v>
      </c>
      <c r="R66" s="1201">
        <v>0</v>
      </c>
      <c r="S66" s="1202"/>
      <c r="T66" s="609">
        <v>0</v>
      </c>
      <c r="U66" s="609">
        <v>0</v>
      </c>
      <c r="V66" s="609">
        <v>0</v>
      </c>
      <c r="W66" s="609">
        <v>0</v>
      </c>
      <c r="X66" s="609">
        <v>0</v>
      </c>
      <c r="Y66" s="609">
        <v>0</v>
      </c>
      <c r="Z66" s="609">
        <v>0</v>
      </c>
      <c r="AA66" s="609">
        <v>0</v>
      </c>
      <c r="AB66" s="609">
        <v>0</v>
      </c>
      <c r="AC66" s="609">
        <v>0</v>
      </c>
      <c r="AD66" s="609">
        <v>0</v>
      </c>
      <c r="AE66" s="609">
        <v>0</v>
      </c>
      <c r="AF66" s="609">
        <v>0</v>
      </c>
      <c r="AG66" s="609">
        <v>0</v>
      </c>
      <c r="AH66" s="609">
        <v>0</v>
      </c>
      <c r="AI66" s="609">
        <f t="shared" si="53"/>
        <v>0</v>
      </c>
      <c r="AJ66" s="609">
        <f t="shared" si="54"/>
        <v>339</v>
      </c>
      <c r="AK66" s="609">
        <f t="shared" si="55"/>
        <v>339</v>
      </c>
      <c r="AL66" s="609">
        <v>0</v>
      </c>
      <c r="AM66" s="609">
        <v>0</v>
      </c>
      <c r="AN66" s="609">
        <v>0</v>
      </c>
      <c r="AO66" s="688">
        <f t="shared" si="56"/>
        <v>339</v>
      </c>
    </row>
    <row r="67" spans="1:41" ht="18" customHeight="1" x14ac:dyDescent="0.2">
      <c r="A67" s="662"/>
      <c r="B67" s="607" t="s">
        <v>500</v>
      </c>
      <c r="C67" s="608" t="s">
        <v>500</v>
      </c>
      <c r="D67" s="1201">
        <v>1</v>
      </c>
      <c r="E67" s="1202"/>
      <c r="F67" s="611">
        <v>10</v>
      </c>
      <c r="G67" s="611">
        <v>39</v>
      </c>
      <c r="H67" s="612">
        <f t="shared" si="65"/>
        <v>49</v>
      </c>
      <c r="I67" s="611">
        <v>5</v>
      </c>
      <c r="J67" s="611">
        <v>36</v>
      </c>
      <c r="K67" s="612">
        <f t="shared" si="88"/>
        <v>41</v>
      </c>
      <c r="L67" s="611">
        <v>3</v>
      </c>
      <c r="M67" s="611">
        <v>18</v>
      </c>
      <c r="N67" s="612">
        <f t="shared" si="89"/>
        <v>21</v>
      </c>
      <c r="O67" s="594">
        <f t="shared" si="93"/>
        <v>18</v>
      </c>
      <c r="P67" s="594">
        <f t="shared" si="94"/>
        <v>93</v>
      </c>
      <c r="Q67" s="594">
        <f t="shared" si="95"/>
        <v>111</v>
      </c>
      <c r="R67" s="1201">
        <v>0</v>
      </c>
      <c r="S67" s="1202"/>
      <c r="T67" s="609">
        <v>0</v>
      </c>
      <c r="U67" s="609">
        <v>0</v>
      </c>
      <c r="V67" s="609">
        <v>0</v>
      </c>
      <c r="W67" s="609">
        <v>0</v>
      </c>
      <c r="X67" s="609">
        <v>0</v>
      </c>
      <c r="Y67" s="609">
        <v>0</v>
      </c>
      <c r="Z67" s="609">
        <v>0</v>
      </c>
      <c r="AA67" s="609">
        <v>0</v>
      </c>
      <c r="AB67" s="609">
        <v>0</v>
      </c>
      <c r="AC67" s="609">
        <v>0</v>
      </c>
      <c r="AD67" s="609">
        <v>0</v>
      </c>
      <c r="AE67" s="609">
        <v>0</v>
      </c>
      <c r="AF67" s="609">
        <v>0</v>
      </c>
      <c r="AG67" s="609">
        <v>0</v>
      </c>
      <c r="AH67" s="609">
        <v>0</v>
      </c>
      <c r="AI67" s="609">
        <f t="shared" si="53"/>
        <v>18</v>
      </c>
      <c r="AJ67" s="609">
        <f t="shared" si="54"/>
        <v>93</v>
      </c>
      <c r="AK67" s="609">
        <f t="shared" si="55"/>
        <v>111</v>
      </c>
      <c r="AL67" s="609">
        <v>0</v>
      </c>
      <c r="AM67" s="609">
        <v>0</v>
      </c>
      <c r="AN67" s="609">
        <v>0</v>
      </c>
      <c r="AO67" s="688">
        <f t="shared" si="56"/>
        <v>111</v>
      </c>
    </row>
    <row r="68" spans="1:41" ht="18" customHeight="1" x14ac:dyDescent="0.2">
      <c r="A68" s="662"/>
      <c r="B68" s="599" t="s">
        <v>501</v>
      </c>
      <c r="C68" s="613" t="s">
        <v>502</v>
      </c>
      <c r="D68" s="1203">
        <v>2</v>
      </c>
      <c r="E68" s="1204"/>
      <c r="F68" s="611">
        <v>4</v>
      </c>
      <c r="G68" s="611">
        <v>31</v>
      </c>
      <c r="H68" s="612">
        <f t="shared" si="65"/>
        <v>35</v>
      </c>
      <c r="I68" s="611">
        <v>2</v>
      </c>
      <c r="J68" s="611">
        <v>22</v>
      </c>
      <c r="K68" s="612">
        <f t="shared" si="88"/>
        <v>24</v>
      </c>
      <c r="L68" s="611">
        <v>4</v>
      </c>
      <c r="M68" s="611">
        <v>28</v>
      </c>
      <c r="N68" s="612">
        <f t="shared" si="89"/>
        <v>32</v>
      </c>
      <c r="O68" s="594">
        <f t="shared" si="93"/>
        <v>10</v>
      </c>
      <c r="P68" s="594">
        <f t="shared" si="94"/>
        <v>81</v>
      </c>
      <c r="Q68" s="594">
        <f t="shared" si="95"/>
        <v>91</v>
      </c>
      <c r="R68" s="1203">
        <v>0</v>
      </c>
      <c r="S68" s="1204"/>
      <c r="T68" s="603">
        <v>0</v>
      </c>
      <c r="U68" s="603">
        <v>0</v>
      </c>
      <c r="V68" s="603">
        <v>0</v>
      </c>
      <c r="W68" s="603">
        <v>0</v>
      </c>
      <c r="X68" s="603">
        <v>0</v>
      </c>
      <c r="Y68" s="603">
        <v>0</v>
      </c>
      <c r="Z68" s="603">
        <v>0</v>
      </c>
      <c r="AA68" s="603">
        <v>0</v>
      </c>
      <c r="AB68" s="603">
        <v>0</v>
      </c>
      <c r="AC68" s="603">
        <v>0</v>
      </c>
      <c r="AD68" s="603">
        <v>0</v>
      </c>
      <c r="AE68" s="603">
        <v>0</v>
      </c>
      <c r="AF68" s="603">
        <v>0</v>
      </c>
      <c r="AG68" s="603">
        <v>0</v>
      </c>
      <c r="AH68" s="603">
        <v>0</v>
      </c>
      <c r="AI68" s="603">
        <f t="shared" si="53"/>
        <v>10</v>
      </c>
      <c r="AJ68" s="603">
        <f t="shared" si="54"/>
        <v>81</v>
      </c>
      <c r="AK68" s="603">
        <f t="shared" si="55"/>
        <v>91</v>
      </c>
      <c r="AL68" s="603">
        <v>0</v>
      </c>
      <c r="AM68" s="603">
        <v>0</v>
      </c>
      <c r="AN68" s="603">
        <v>0</v>
      </c>
      <c r="AO68" s="687">
        <f t="shared" si="56"/>
        <v>91</v>
      </c>
    </row>
    <row r="69" spans="1:41" ht="18" customHeight="1" x14ac:dyDescent="0.2">
      <c r="A69" s="604"/>
      <c r="B69" s="656" t="s">
        <v>503</v>
      </c>
      <c r="C69" s="657" t="s">
        <v>504</v>
      </c>
      <c r="D69" s="1197">
        <v>1</v>
      </c>
      <c r="E69" s="1198"/>
      <c r="F69" s="658">
        <v>6</v>
      </c>
      <c r="G69" s="658">
        <v>31</v>
      </c>
      <c r="H69" s="659">
        <f t="shared" si="65"/>
        <v>37</v>
      </c>
      <c r="I69" s="658">
        <v>9</v>
      </c>
      <c r="J69" s="658">
        <v>36</v>
      </c>
      <c r="K69" s="659">
        <f t="shared" si="88"/>
        <v>45</v>
      </c>
      <c r="L69" s="658">
        <v>10</v>
      </c>
      <c r="M69" s="658">
        <v>23</v>
      </c>
      <c r="N69" s="659">
        <f t="shared" si="89"/>
        <v>33</v>
      </c>
      <c r="O69" s="660">
        <f t="shared" si="93"/>
        <v>25</v>
      </c>
      <c r="P69" s="660">
        <f t="shared" si="94"/>
        <v>90</v>
      </c>
      <c r="Q69" s="660">
        <f t="shared" si="95"/>
        <v>115</v>
      </c>
      <c r="R69" s="1197">
        <v>0</v>
      </c>
      <c r="S69" s="1199"/>
      <c r="T69" s="661">
        <v>0</v>
      </c>
      <c r="U69" s="661">
        <v>0</v>
      </c>
      <c r="V69" s="661">
        <v>0</v>
      </c>
      <c r="W69" s="661">
        <v>0</v>
      </c>
      <c r="X69" s="661">
        <v>0</v>
      </c>
      <c r="Y69" s="661">
        <v>0</v>
      </c>
      <c r="Z69" s="661">
        <v>0</v>
      </c>
      <c r="AA69" s="661">
        <v>0</v>
      </c>
      <c r="AB69" s="661">
        <v>0</v>
      </c>
      <c r="AC69" s="661">
        <v>0</v>
      </c>
      <c r="AD69" s="661">
        <v>0</v>
      </c>
      <c r="AE69" s="661">
        <v>0</v>
      </c>
      <c r="AF69" s="661">
        <v>0</v>
      </c>
      <c r="AG69" s="661">
        <v>0</v>
      </c>
      <c r="AH69" s="661">
        <v>0</v>
      </c>
      <c r="AI69" s="661">
        <f t="shared" si="53"/>
        <v>25</v>
      </c>
      <c r="AJ69" s="661">
        <f t="shared" si="54"/>
        <v>90</v>
      </c>
      <c r="AK69" s="661">
        <f t="shared" si="55"/>
        <v>115</v>
      </c>
      <c r="AL69" s="661">
        <v>0</v>
      </c>
      <c r="AM69" s="661">
        <v>0</v>
      </c>
      <c r="AN69" s="661">
        <v>0</v>
      </c>
      <c r="AO69" s="690">
        <f t="shared" si="56"/>
        <v>115</v>
      </c>
    </row>
    <row r="70" spans="1:41" ht="18" customHeight="1" x14ac:dyDescent="0.2">
      <c r="A70" s="663"/>
      <c r="B70" s="1195" t="s">
        <v>485</v>
      </c>
      <c r="C70" s="1196"/>
      <c r="D70" s="1197">
        <v>1</v>
      </c>
      <c r="E70" s="1198"/>
      <c r="F70" s="658">
        <v>80</v>
      </c>
      <c r="G70" s="658">
        <v>120</v>
      </c>
      <c r="H70" s="659">
        <f t="shared" si="65"/>
        <v>200</v>
      </c>
      <c r="I70" s="658">
        <v>83</v>
      </c>
      <c r="J70" s="658">
        <v>90</v>
      </c>
      <c r="K70" s="659">
        <f t="shared" si="88"/>
        <v>173</v>
      </c>
      <c r="L70" s="658">
        <v>116</v>
      </c>
      <c r="M70" s="658">
        <v>137</v>
      </c>
      <c r="N70" s="659">
        <f t="shared" si="89"/>
        <v>253</v>
      </c>
      <c r="O70" s="660">
        <f t="shared" si="93"/>
        <v>279</v>
      </c>
      <c r="P70" s="660">
        <f t="shared" si="94"/>
        <v>347</v>
      </c>
      <c r="Q70" s="660">
        <f t="shared" si="95"/>
        <v>626</v>
      </c>
      <c r="R70" s="1197">
        <v>0</v>
      </c>
      <c r="S70" s="1199"/>
      <c r="T70" s="661">
        <v>0</v>
      </c>
      <c r="U70" s="661">
        <v>0</v>
      </c>
      <c r="V70" s="661">
        <v>0</v>
      </c>
      <c r="W70" s="661">
        <v>0</v>
      </c>
      <c r="X70" s="661">
        <v>0</v>
      </c>
      <c r="Y70" s="661">
        <v>0</v>
      </c>
      <c r="Z70" s="661">
        <v>0</v>
      </c>
      <c r="AA70" s="661">
        <v>0</v>
      </c>
      <c r="AB70" s="661">
        <v>0</v>
      </c>
      <c r="AC70" s="661">
        <v>0</v>
      </c>
      <c r="AD70" s="661">
        <v>0</v>
      </c>
      <c r="AE70" s="661">
        <v>0</v>
      </c>
      <c r="AF70" s="661">
        <v>0</v>
      </c>
      <c r="AG70" s="661">
        <v>0</v>
      </c>
      <c r="AH70" s="661">
        <v>0</v>
      </c>
      <c r="AI70" s="661">
        <f t="shared" si="53"/>
        <v>279</v>
      </c>
      <c r="AJ70" s="661">
        <f t="shared" si="54"/>
        <v>347</v>
      </c>
      <c r="AK70" s="661">
        <f t="shared" si="55"/>
        <v>626</v>
      </c>
      <c r="AL70" s="661">
        <v>0</v>
      </c>
      <c r="AM70" s="661">
        <v>0</v>
      </c>
      <c r="AN70" s="661">
        <v>0</v>
      </c>
      <c r="AO70" s="691">
        <f t="shared" si="56"/>
        <v>626</v>
      </c>
    </row>
    <row r="71" spans="1:41" ht="14.1" customHeight="1" x14ac:dyDescent="0.2">
      <c r="A71" s="1200" t="s">
        <v>505</v>
      </c>
      <c r="B71" s="1200"/>
      <c r="C71" s="1200"/>
      <c r="D71" s="1200"/>
      <c r="E71" s="1200"/>
      <c r="F71" s="1200"/>
      <c r="G71" s="1200"/>
      <c r="H71" s="1200"/>
      <c r="I71" s="1200"/>
      <c r="J71" s="1200"/>
      <c r="K71" s="1200"/>
      <c r="L71" s="1200"/>
      <c r="M71" s="1200"/>
      <c r="N71" s="1200"/>
      <c r="O71" s="1200"/>
      <c r="P71" s="1200"/>
      <c r="Q71" s="1200"/>
      <c r="R71" s="1200"/>
      <c r="S71" s="664"/>
      <c r="T71" s="664"/>
      <c r="U71" s="664"/>
      <c r="V71" s="664"/>
      <c r="W71" s="664"/>
      <c r="X71" s="664"/>
      <c r="Y71" s="664"/>
      <c r="Z71" s="664"/>
      <c r="AA71" s="664"/>
      <c r="AB71" s="664"/>
      <c r="AC71" s="664"/>
      <c r="AD71" s="664"/>
      <c r="AE71" s="664"/>
      <c r="AF71" s="664"/>
      <c r="AG71" s="664"/>
      <c r="AH71" s="664"/>
      <c r="AI71" s="664"/>
      <c r="AJ71" s="664"/>
      <c r="AK71" s="664"/>
      <c r="AL71" s="664"/>
      <c r="AM71" s="664"/>
      <c r="AN71" s="665"/>
      <c r="AO71" s="665"/>
    </row>
    <row r="72" spans="1:41" x14ac:dyDescent="0.2">
      <c r="A72" s="234"/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</row>
    <row r="73" spans="1:41" x14ac:dyDescent="0.2">
      <c r="A73" s="234"/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</row>
    <row r="74" spans="1:41" x14ac:dyDescent="0.2">
      <c r="A74" s="234"/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</row>
    <row r="75" spans="1:41" x14ac:dyDescent="0.2">
      <c r="A75" s="234"/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L75" s="234"/>
      <c r="AM75" s="234"/>
      <c r="AN75" s="234"/>
      <c r="AO75" s="234"/>
    </row>
    <row r="76" spans="1:41" x14ac:dyDescent="0.2">
      <c r="A76" s="234"/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</row>
    <row r="77" spans="1:41" x14ac:dyDescent="0.2">
      <c r="A77" s="234"/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</row>
    <row r="78" spans="1:41" x14ac:dyDescent="0.2">
      <c r="A78" s="234"/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</row>
    <row r="79" spans="1:41" x14ac:dyDescent="0.2">
      <c r="A79" s="234"/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</row>
    <row r="80" spans="1:41" x14ac:dyDescent="0.2">
      <c r="A80" s="234"/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</row>
    <row r="81" spans="1:41" x14ac:dyDescent="0.2">
      <c r="A81" s="234"/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</row>
    <row r="82" spans="1:41" x14ac:dyDescent="0.2">
      <c r="A82" s="234"/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</row>
    <row r="83" spans="1:41" x14ac:dyDescent="0.2">
      <c r="A83" s="234"/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</row>
    <row r="84" spans="1:41" x14ac:dyDescent="0.2">
      <c r="A84" s="234"/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</row>
    <row r="85" spans="1:41" x14ac:dyDescent="0.2">
      <c r="A85" s="234"/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</row>
    <row r="86" spans="1:41" x14ac:dyDescent="0.2">
      <c r="A86" s="234"/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</row>
    <row r="87" spans="1:41" x14ac:dyDescent="0.2">
      <c r="A87" s="234"/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</row>
  </sheetData>
  <mergeCells count="70">
    <mergeCell ref="B36:C36"/>
    <mergeCell ref="A1:AO1"/>
    <mergeCell ref="A6:B12"/>
    <mergeCell ref="C6:C12"/>
    <mergeCell ref="D6:Q6"/>
    <mergeCell ref="R6:AH6"/>
    <mergeCell ref="AL7:AN8"/>
    <mergeCell ref="D8:D11"/>
    <mergeCell ref="E8:E11"/>
    <mergeCell ref="R8:R11"/>
    <mergeCell ref="S8:S11"/>
    <mergeCell ref="AI8:AK8"/>
    <mergeCell ref="A13:C13"/>
    <mergeCell ref="A14:C14"/>
    <mergeCell ref="B16:B25"/>
    <mergeCell ref="A17:A34"/>
    <mergeCell ref="A44:B50"/>
    <mergeCell ref="C44:C50"/>
    <mergeCell ref="D44:Q44"/>
    <mergeCell ref="R44:AH44"/>
    <mergeCell ref="D45:E50"/>
    <mergeCell ref="R45:S50"/>
    <mergeCell ref="A51:C51"/>
    <mergeCell ref="D51:E51"/>
    <mergeCell ref="A52:C52"/>
    <mergeCell ref="D52:E52"/>
    <mergeCell ref="R52:S52"/>
    <mergeCell ref="AL45:AN46"/>
    <mergeCell ref="AI46:AK46"/>
    <mergeCell ref="D53:E53"/>
    <mergeCell ref="R53:S53"/>
    <mergeCell ref="D57:E57"/>
    <mergeCell ref="R57:S57"/>
    <mergeCell ref="D54:E54"/>
    <mergeCell ref="R54:S54"/>
    <mergeCell ref="D56:E56"/>
    <mergeCell ref="R56:S56"/>
    <mergeCell ref="D55:E55"/>
    <mergeCell ref="R55:S55"/>
    <mergeCell ref="R51:S51"/>
    <mergeCell ref="B54:B57"/>
    <mergeCell ref="D62:E62"/>
    <mergeCell ref="R62:S62"/>
    <mergeCell ref="D63:E63"/>
    <mergeCell ref="R63:S63"/>
    <mergeCell ref="D58:E58"/>
    <mergeCell ref="R58:S58"/>
    <mergeCell ref="R61:S61"/>
    <mergeCell ref="B59:B64"/>
    <mergeCell ref="D59:E59"/>
    <mergeCell ref="R59:S59"/>
    <mergeCell ref="D60:E60"/>
    <mergeCell ref="R60:S60"/>
    <mergeCell ref="D61:E61"/>
    <mergeCell ref="D65:E65"/>
    <mergeCell ref="R65:S65"/>
    <mergeCell ref="D64:E64"/>
    <mergeCell ref="R64:S64"/>
    <mergeCell ref="D69:E69"/>
    <mergeCell ref="R69:S69"/>
    <mergeCell ref="B70:C70"/>
    <mergeCell ref="D70:E70"/>
    <mergeCell ref="R70:S70"/>
    <mergeCell ref="A71:R71"/>
    <mergeCell ref="D66:E66"/>
    <mergeCell ref="R66:S66"/>
    <mergeCell ref="D67:E67"/>
    <mergeCell ref="R67:S67"/>
    <mergeCell ref="D68:E68"/>
    <mergeCell ref="R68:S68"/>
  </mergeCells>
  <phoneticPr fontId="4"/>
  <dataValidations count="1">
    <dataValidation imeMode="off" allowBlank="1" showInputMessage="1" showErrorMessage="1" sqref="E69:E70 R45:S50 R28:AH43 R15:AO27 E13:AO14 E15:Q26 E27:E50 U45:AH50 AI28:AO50 T59:AO70 T45:T58 R51:R70 D13:D70 F27:Q70 U51:AO58"/>
  </dataValidations>
  <printOptions horizontalCentered="1"/>
  <pageMargins left="0.39370078740157483" right="0.39370078740157483" top="0.59055118110236227" bottom="0.39370078740157483" header="0" footer="0.31496062992125984"/>
  <headerFooter scaleWithDoc="0">
    <oddFooter>&amp;C&amp;"ＭＳ ゴシック,標準"&amp;8－ &amp;P －</oddFooter>
  </headerFooter>
  <colBreaks count="1" manualBreakCount="1">
    <brk id="19" max="1048575" man="1"/>
  </colBreaks>
</worksheet>
</file>