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3.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4.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N:\Iドライブより移行\N\06_服務制度係\10 特定事業主行動計画\01 子育て支援\R40331_育児計画チェックシート\公開用\"/>
    </mc:Choice>
  </mc:AlternateContent>
  <bookViews>
    <workbookView xWindow="0" yWindow="0" windowWidth="19200" windowHeight="11370"/>
  </bookViews>
  <sheets>
    <sheet name="記載要領" sheetId="6" r:id="rId1"/>
    <sheet name="チェックシート" sheetId="1" r:id="rId2"/>
    <sheet name="記入例（誕生前）" sheetId="2" r:id="rId3"/>
    <sheet name="記入例（誕生後）" sheetId="4" r:id="rId4"/>
  </sheets>
  <definedNames>
    <definedName name="_xlnm.Print_Area" localSheetId="1">チェックシート!$B$1:$Z$63</definedName>
    <definedName name="_xlnm.Print_Area" localSheetId="0">記載要領!$A$1:$E$26</definedName>
    <definedName name="_xlnm.Print_Area" localSheetId="3">'記入例（誕生後）'!$B$1:$Z$63</definedName>
    <definedName name="_xlnm.Print_Area" localSheetId="2">'記入例（誕生前）'!$B$1:$Z$63</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G62" i="4" l="1"/>
  <c r="S58" i="4"/>
  <c r="Q58" i="4"/>
  <c r="S56" i="4"/>
  <c r="G46" i="4" s="1"/>
  <c r="Q56" i="4"/>
  <c r="S54" i="4"/>
  <c r="G44" i="4" s="1"/>
  <c r="Q54" i="4"/>
  <c r="F54" i="4"/>
  <c r="S52" i="4"/>
  <c r="G42" i="4" s="1"/>
  <c r="Q52" i="4"/>
  <c r="J32" i="4"/>
  <c r="A8" i="4"/>
  <c r="P6" i="4" s="1"/>
  <c r="P7" i="4" s="1"/>
  <c r="A6" i="4"/>
  <c r="P5" i="4" s="1"/>
  <c r="G62" i="2"/>
  <c r="S58" i="2"/>
  <c r="Q58" i="2"/>
  <c r="S56" i="2"/>
  <c r="G46" i="2" s="1"/>
  <c r="Q56" i="2"/>
  <c r="S54" i="2"/>
  <c r="Q54" i="2"/>
  <c r="F54" i="2"/>
  <c r="S52" i="2"/>
  <c r="G42" i="2" s="1"/>
  <c r="Q52" i="2"/>
  <c r="J32" i="2"/>
  <c r="A8" i="2"/>
  <c r="P6" i="2" s="1"/>
  <c r="P7" i="2"/>
  <c r="A6" i="2"/>
  <c r="H23" i="2" s="1"/>
  <c r="F54" i="1"/>
  <c r="P7" i="1"/>
  <c r="P4" i="1"/>
  <c r="S54" i="1"/>
  <c r="G44" i="1" s="1"/>
  <c r="S56" i="1"/>
  <c r="G46" i="1" s="1"/>
  <c r="S58" i="1"/>
  <c r="S52" i="1"/>
  <c r="Q52" i="1"/>
  <c r="Q54" i="1"/>
  <c r="Q56" i="1"/>
  <c r="Q58" i="1"/>
  <c r="D23" i="4" l="1"/>
  <c r="E44" i="4"/>
  <c r="E46" i="4"/>
  <c r="T12" i="4"/>
  <c r="P4" i="4"/>
  <c r="M12" i="4" s="1"/>
  <c r="H26" i="4"/>
  <c r="Q60" i="4"/>
  <c r="E42" i="4"/>
  <c r="S60" i="4"/>
  <c r="H23" i="4"/>
  <c r="H19" i="4"/>
  <c r="E44" i="2"/>
  <c r="H26" i="2"/>
  <c r="P5" i="2"/>
  <c r="D23" i="2"/>
  <c r="E46" i="2"/>
  <c r="Q60" i="2"/>
  <c r="E42" i="2"/>
  <c r="G44" i="2"/>
  <c r="S60" i="2"/>
  <c r="H19" i="2"/>
  <c r="E46" i="1"/>
  <c r="E44" i="1"/>
  <c r="S60" i="1"/>
  <c r="G42" i="1"/>
  <c r="Q60" i="1"/>
  <c r="E42" i="1"/>
  <c r="G62" i="1"/>
  <c r="J32" i="1"/>
  <c r="A6" i="1"/>
  <c r="P5" i="1" s="1"/>
  <c r="A8" i="1"/>
  <c r="P6" i="1" s="1"/>
  <c r="J43" i="4" l="1"/>
  <c r="J39" i="4" s="1"/>
  <c r="M13" i="4"/>
  <c r="N12" i="4"/>
  <c r="T13" i="4"/>
  <c r="U12" i="4"/>
  <c r="T12" i="2"/>
  <c r="T13" i="2" s="1"/>
  <c r="T14" i="2" s="1"/>
  <c r="P4" i="2"/>
  <c r="M12" i="2" s="1"/>
  <c r="U12" i="2"/>
  <c r="U13" i="2"/>
  <c r="J43" i="2"/>
  <c r="J43" i="1"/>
  <c r="J39" i="1" s="1"/>
  <c r="T12" i="1"/>
  <c r="U12" i="1" s="1"/>
  <c r="M12" i="1"/>
  <c r="H26" i="1"/>
  <c r="H19" i="1"/>
  <c r="H23" i="1"/>
  <c r="D23" i="1"/>
  <c r="T13" i="1" l="1"/>
  <c r="U13" i="1" s="1"/>
  <c r="F56" i="4"/>
  <c r="J56" i="4" s="1"/>
  <c r="T14" i="4"/>
  <c r="U13" i="4"/>
  <c r="M14" i="4"/>
  <c r="N13" i="4"/>
  <c r="M13" i="2"/>
  <c r="N12" i="2"/>
  <c r="T15" i="2"/>
  <c r="U14" i="2"/>
  <c r="J39" i="2"/>
  <c r="F56" i="2"/>
  <c r="J56" i="2" s="1"/>
  <c r="F56" i="1"/>
  <c r="J56" i="1" s="1"/>
  <c r="N12" i="1"/>
  <c r="M13" i="1"/>
  <c r="T14" i="1" l="1"/>
  <c r="U14" i="1" s="1"/>
  <c r="M15" i="4"/>
  <c r="N14" i="4"/>
  <c r="T15" i="4"/>
  <c r="U14" i="4"/>
  <c r="T16" i="2"/>
  <c r="U15" i="2"/>
  <c r="M14" i="2"/>
  <c r="N13" i="2"/>
  <c r="T15" i="1"/>
  <c r="M14" i="1"/>
  <c r="N13" i="1"/>
  <c r="T16" i="4" l="1"/>
  <c r="U15" i="4"/>
  <c r="M16" i="4"/>
  <c r="N15" i="4"/>
  <c r="M15" i="2"/>
  <c r="N14" i="2"/>
  <c r="T17" i="2"/>
  <c r="U16" i="2"/>
  <c r="T16" i="1"/>
  <c r="U15" i="1"/>
  <c r="N14" i="1"/>
  <c r="M15" i="1"/>
  <c r="M17" i="4" l="1"/>
  <c r="N16" i="4"/>
  <c r="T17" i="4"/>
  <c r="U16" i="4"/>
  <c r="T18" i="2"/>
  <c r="U17" i="2"/>
  <c r="M16" i="2"/>
  <c r="N15" i="2"/>
  <c r="T17" i="1"/>
  <c r="U16" i="1"/>
  <c r="M16" i="1"/>
  <c r="N15" i="1"/>
  <c r="T18" i="4" l="1"/>
  <c r="U17" i="4"/>
  <c r="M18" i="4"/>
  <c r="N17" i="4"/>
  <c r="M17" i="2"/>
  <c r="N16" i="2"/>
  <c r="T19" i="2"/>
  <c r="U18" i="2"/>
  <c r="T18" i="1"/>
  <c r="U17" i="1"/>
  <c r="M17" i="1"/>
  <c r="N16" i="1"/>
  <c r="M19" i="4" l="1"/>
  <c r="N18" i="4"/>
  <c r="T19" i="4"/>
  <c r="U18" i="4"/>
  <c r="U19" i="2"/>
  <c r="T20" i="2"/>
  <c r="M18" i="2"/>
  <c r="N17" i="2"/>
  <c r="T19" i="1"/>
  <c r="U18" i="1"/>
  <c r="M18" i="1"/>
  <c r="N17" i="1"/>
  <c r="U19" i="4" l="1"/>
  <c r="T20" i="4"/>
  <c r="N19" i="4"/>
  <c r="M20" i="4"/>
  <c r="U20" i="2"/>
  <c r="T21" i="2"/>
  <c r="M19" i="2"/>
  <c r="N18" i="2"/>
  <c r="T20" i="1"/>
  <c r="U19" i="1"/>
  <c r="M19" i="1"/>
  <c r="N18" i="1"/>
  <c r="N20" i="4" l="1"/>
  <c r="M21" i="4"/>
  <c r="U20" i="4"/>
  <c r="T21" i="4"/>
  <c r="U21" i="2"/>
  <c r="T22" i="2"/>
  <c r="M20" i="2"/>
  <c r="N19" i="2"/>
  <c r="T21" i="1"/>
  <c r="U20" i="1"/>
  <c r="M20" i="1"/>
  <c r="N19" i="1"/>
  <c r="U21" i="4" l="1"/>
  <c r="T22" i="4"/>
  <c r="N21" i="4"/>
  <c r="M22" i="4"/>
  <c r="U22" i="2"/>
  <c r="T23" i="2"/>
  <c r="N20" i="2"/>
  <c r="M21" i="2"/>
  <c r="T22" i="1"/>
  <c r="U21" i="1"/>
  <c r="M21" i="1"/>
  <c r="N20" i="1"/>
  <c r="N22" i="4" l="1"/>
  <c r="M23" i="4"/>
  <c r="U22" i="4"/>
  <c r="T23" i="4"/>
  <c r="M22" i="2"/>
  <c r="N21" i="2"/>
  <c r="T24" i="2"/>
  <c r="U23" i="2"/>
  <c r="T23" i="1"/>
  <c r="U22" i="1"/>
  <c r="M22" i="1"/>
  <c r="N21" i="1"/>
  <c r="U23" i="4" l="1"/>
  <c r="T24" i="4"/>
  <c r="N23" i="4"/>
  <c r="M24" i="4"/>
  <c r="T25" i="2"/>
  <c r="U24" i="2"/>
  <c r="N22" i="2"/>
  <c r="M23" i="2"/>
  <c r="T24" i="1"/>
  <c r="U23" i="1"/>
  <c r="M23" i="1"/>
  <c r="N22" i="1"/>
  <c r="N24" i="4" l="1"/>
  <c r="M25" i="4"/>
  <c r="U24" i="4"/>
  <c r="T25" i="4"/>
  <c r="N23" i="2"/>
  <c r="M24" i="2"/>
  <c r="U25" i="2"/>
  <c r="T26" i="2"/>
  <c r="T25" i="1"/>
  <c r="U24" i="1"/>
  <c r="M24" i="1"/>
  <c r="N23" i="1"/>
  <c r="M26" i="4" l="1"/>
  <c r="N25" i="4"/>
  <c r="T26" i="4"/>
  <c r="U25" i="4"/>
  <c r="U26" i="2"/>
  <c r="T27" i="2"/>
  <c r="M25" i="2"/>
  <c r="N24" i="2"/>
  <c r="T26" i="1"/>
  <c r="U25" i="1"/>
  <c r="M25" i="1"/>
  <c r="N24" i="1"/>
  <c r="T27" i="4" l="1"/>
  <c r="U26" i="4"/>
  <c r="M27" i="4"/>
  <c r="N26" i="4"/>
  <c r="T28" i="2"/>
  <c r="U27" i="2"/>
  <c r="N25" i="2"/>
  <c r="M26" i="2"/>
  <c r="T27" i="1"/>
  <c r="U26" i="1"/>
  <c r="M26" i="1"/>
  <c r="N25" i="1"/>
  <c r="M28" i="4" l="1"/>
  <c r="N27" i="4"/>
  <c r="T28" i="4"/>
  <c r="U27" i="4"/>
  <c r="M27" i="2"/>
  <c r="N26" i="2"/>
  <c r="U28" i="2"/>
  <c r="T29" i="2"/>
  <c r="T28" i="1"/>
  <c r="U27" i="1"/>
  <c r="M27" i="1"/>
  <c r="N26" i="1"/>
  <c r="T29" i="4" l="1"/>
  <c r="U28" i="4"/>
  <c r="M29" i="4"/>
  <c r="N28" i="4"/>
  <c r="T30" i="2"/>
  <c r="U29" i="2"/>
  <c r="N27" i="2"/>
  <c r="M28" i="2"/>
  <c r="T29" i="1"/>
  <c r="U28" i="1"/>
  <c r="M28" i="1"/>
  <c r="N27" i="1"/>
  <c r="M30" i="4" l="1"/>
  <c r="N29" i="4"/>
  <c r="T30" i="4"/>
  <c r="U29" i="4"/>
  <c r="M29" i="2"/>
  <c r="N28" i="2"/>
  <c r="U30" i="2"/>
  <c r="T31" i="2"/>
  <c r="T30" i="1"/>
  <c r="U29" i="1"/>
  <c r="M29" i="1"/>
  <c r="N28" i="1"/>
  <c r="T31" i="4" l="1"/>
  <c r="U30" i="4"/>
  <c r="M31" i="4"/>
  <c r="N30" i="4"/>
  <c r="T32" i="2"/>
  <c r="U31" i="2"/>
  <c r="M30" i="2"/>
  <c r="N29" i="2"/>
  <c r="T31" i="1"/>
  <c r="U30" i="1"/>
  <c r="M30" i="1"/>
  <c r="N29" i="1"/>
  <c r="N31" i="4" l="1"/>
  <c r="M32" i="4"/>
  <c r="T32" i="4"/>
  <c r="U31" i="4"/>
  <c r="M31" i="2"/>
  <c r="N30" i="2"/>
  <c r="U32" i="2"/>
  <c r="T33" i="2"/>
  <c r="T32" i="1"/>
  <c r="U31" i="1"/>
  <c r="M31" i="1"/>
  <c r="N30" i="1"/>
  <c r="N32" i="4" l="1"/>
  <c r="M33" i="4"/>
  <c r="U32" i="4"/>
  <c r="T33" i="4"/>
  <c r="T34" i="2"/>
  <c r="U33" i="2"/>
  <c r="M32" i="2"/>
  <c r="N31" i="2"/>
  <c r="T33" i="1"/>
  <c r="U32" i="1"/>
  <c r="M32" i="1"/>
  <c r="N31" i="1"/>
  <c r="U33" i="4" l="1"/>
  <c r="T34" i="4"/>
  <c r="N33" i="4"/>
  <c r="M34" i="4"/>
  <c r="N32" i="2"/>
  <c r="M33" i="2"/>
  <c r="U34" i="2"/>
  <c r="T35" i="2"/>
  <c r="T34" i="1"/>
  <c r="U33" i="1"/>
  <c r="M33" i="1"/>
  <c r="N32" i="1"/>
  <c r="N34" i="4" l="1"/>
  <c r="M35" i="4"/>
  <c r="U34" i="4"/>
  <c r="T35" i="4"/>
  <c r="U35" i="2"/>
  <c r="T36" i="2"/>
  <c r="M34" i="2"/>
  <c r="N33" i="2"/>
  <c r="T35" i="1"/>
  <c r="U34" i="1"/>
  <c r="M34" i="1"/>
  <c r="N33" i="1"/>
  <c r="U35" i="4" l="1"/>
  <c r="T36" i="4"/>
  <c r="N35" i="4"/>
  <c r="M36" i="4"/>
  <c r="N34" i="2"/>
  <c r="M35" i="2"/>
  <c r="U36" i="2"/>
  <c r="T37" i="2"/>
  <c r="T36" i="1"/>
  <c r="U35" i="1"/>
  <c r="M35" i="1"/>
  <c r="N34" i="1"/>
  <c r="N36" i="4" l="1"/>
  <c r="M37" i="4"/>
  <c r="U36" i="4"/>
  <c r="T37" i="4"/>
  <c r="M36" i="2"/>
  <c r="N35" i="2"/>
  <c r="U37" i="2"/>
  <c r="T38" i="2"/>
  <c r="T37" i="1"/>
  <c r="U36" i="1"/>
  <c r="M36" i="1"/>
  <c r="N35" i="1"/>
  <c r="U37" i="4" l="1"/>
  <c r="T38" i="4"/>
  <c r="N37" i="4"/>
  <c r="M38" i="4"/>
  <c r="U38" i="2"/>
  <c r="T39" i="2"/>
  <c r="N36" i="2"/>
  <c r="M37" i="2"/>
  <c r="T38" i="1"/>
  <c r="U37" i="1"/>
  <c r="M37" i="1"/>
  <c r="N36" i="1"/>
  <c r="M39" i="4" l="1"/>
  <c r="N38" i="4"/>
  <c r="T39" i="4"/>
  <c r="U38" i="4"/>
  <c r="M38" i="2"/>
  <c r="N37" i="2"/>
  <c r="T40" i="2"/>
  <c r="U39" i="2"/>
  <c r="T39" i="1"/>
  <c r="U38" i="1"/>
  <c r="M38" i="1"/>
  <c r="N37" i="1"/>
  <c r="T40" i="4" l="1"/>
  <c r="U39" i="4"/>
  <c r="M40" i="4"/>
  <c r="N39" i="4"/>
  <c r="N38" i="2"/>
  <c r="M39" i="2"/>
  <c r="T41" i="2"/>
  <c r="U40" i="2"/>
  <c r="T40" i="1"/>
  <c r="U39" i="1"/>
  <c r="M39" i="1"/>
  <c r="N38" i="1"/>
  <c r="M41" i="4" l="1"/>
  <c r="N40" i="4"/>
  <c r="T41" i="4"/>
  <c r="U40" i="4"/>
  <c r="N39" i="2"/>
  <c r="M40" i="2"/>
  <c r="T42" i="2"/>
  <c r="U41" i="2"/>
  <c r="T41" i="1"/>
  <c r="U40" i="1"/>
  <c r="M40" i="1"/>
  <c r="N39" i="1"/>
  <c r="T42" i="4" l="1"/>
  <c r="U41" i="4"/>
  <c r="M42" i="4"/>
  <c r="N41" i="4"/>
  <c r="M41" i="2"/>
  <c r="N40" i="2"/>
  <c r="T43" i="2"/>
  <c r="U42" i="2"/>
  <c r="T42" i="1"/>
  <c r="U41" i="1"/>
  <c r="M41" i="1"/>
  <c r="N40" i="1"/>
  <c r="M43" i="4" l="1"/>
  <c r="N42" i="4"/>
  <c r="T43" i="4"/>
  <c r="U42" i="4"/>
  <c r="U43" i="2"/>
  <c r="T44" i="2"/>
  <c r="M42" i="2"/>
  <c r="N41" i="2"/>
  <c r="T43" i="1"/>
  <c r="U42" i="1"/>
  <c r="M42" i="1"/>
  <c r="N41" i="1"/>
  <c r="U43" i="4" l="1"/>
  <c r="T44" i="4"/>
  <c r="N43" i="4"/>
  <c r="M44" i="4"/>
  <c r="N42" i="2"/>
  <c r="M43" i="2"/>
  <c r="T45" i="2"/>
  <c r="U44" i="2"/>
  <c r="T44" i="1"/>
  <c r="T45" i="1" s="1"/>
  <c r="T46" i="1" s="1"/>
  <c r="T47" i="1" s="1"/>
  <c r="T48" i="1" s="1"/>
  <c r="T49" i="1" s="1"/>
  <c r="U43" i="1"/>
  <c r="M43" i="1"/>
  <c r="N42" i="1"/>
  <c r="U44" i="4" l="1"/>
  <c r="T45" i="4"/>
  <c r="N44" i="4"/>
  <c r="M45" i="4"/>
  <c r="U45" i="2"/>
  <c r="T46" i="2"/>
  <c r="N43" i="2"/>
  <c r="M44" i="2"/>
  <c r="U44" i="1"/>
  <c r="U45" i="1"/>
  <c r="M44" i="1"/>
  <c r="N43" i="1"/>
  <c r="U45" i="4" l="1"/>
  <c r="T46" i="4"/>
  <c r="N45" i="4"/>
  <c r="M46" i="4"/>
  <c r="T47" i="2"/>
  <c r="U46" i="2"/>
  <c r="N44" i="2"/>
  <c r="M45" i="2"/>
  <c r="U46" i="1"/>
  <c r="M45" i="1"/>
  <c r="N44" i="1"/>
  <c r="U46" i="4" l="1"/>
  <c r="T47" i="4"/>
  <c r="N46" i="4"/>
  <c r="M47" i="4"/>
  <c r="N45" i="2"/>
  <c r="M46" i="2"/>
  <c r="U47" i="2"/>
  <c r="T48" i="2"/>
  <c r="U47" i="1"/>
  <c r="M46" i="1"/>
  <c r="N45" i="1"/>
  <c r="U47" i="4" l="1"/>
  <c r="T48" i="4"/>
  <c r="N47" i="4"/>
  <c r="M48" i="4"/>
  <c r="U48" i="2"/>
  <c r="T49" i="2"/>
  <c r="U49" i="2" s="1"/>
  <c r="M47" i="2"/>
  <c r="N46" i="2"/>
  <c r="U49" i="1"/>
  <c r="U48" i="1"/>
  <c r="M47" i="1"/>
  <c r="N46" i="1"/>
  <c r="U48" i="4" l="1"/>
  <c r="T49" i="4"/>
  <c r="U49" i="4" s="1"/>
  <c r="N48" i="4"/>
  <c r="M49" i="4"/>
  <c r="N49" i="4" s="1"/>
  <c r="N47" i="2"/>
  <c r="M48" i="2"/>
  <c r="M48" i="1"/>
  <c r="N47" i="1"/>
  <c r="M49" i="2" l="1"/>
  <c r="N49" i="2" s="1"/>
  <c r="N48" i="2"/>
  <c r="M49" i="1"/>
  <c r="N49" i="1" s="1"/>
  <c r="N48" i="1"/>
</calcChain>
</file>

<file path=xl/sharedStrings.xml><?xml version="1.0" encoding="utf-8"?>
<sst xmlns="http://schemas.openxmlformats.org/spreadsheetml/2006/main" count="321" uniqueCount="79">
  <si>
    <t>職員の氏名</t>
    <rPh sb="0" eb="2">
      <t>ショクイン</t>
    </rPh>
    <rPh sb="3" eb="5">
      <t>シメイ</t>
    </rPh>
    <phoneticPr fontId="1"/>
  </si>
  <si>
    <t>配偶者の出産予定日</t>
    <rPh sb="0" eb="3">
      <t>ハイグウシャ</t>
    </rPh>
    <rPh sb="4" eb="6">
      <t>シュッサン</t>
    </rPh>
    <rPh sb="6" eb="9">
      <t>ヨテイビ</t>
    </rPh>
    <phoneticPr fontId="1"/>
  </si>
  <si>
    <t>配偶者の出産日</t>
    <rPh sb="0" eb="3">
      <t>ハイグウシャ</t>
    </rPh>
    <rPh sb="4" eb="7">
      <t>シュッサンビ</t>
    </rPh>
    <phoneticPr fontId="1"/>
  </si>
  <si>
    <t>年</t>
    <rPh sb="0" eb="1">
      <t>ネン</t>
    </rPh>
    <phoneticPr fontId="1"/>
  </si>
  <si>
    <t>月</t>
    <rPh sb="0" eb="1">
      <t>ツキ</t>
    </rPh>
    <phoneticPr fontId="1"/>
  </si>
  <si>
    <t>日</t>
    <rPh sb="0" eb="1">
      <t>ニチ</t>
    </rPh>
    <phoneticPr fontId="1"/>
  </si>
  <si>
    <t>≪参考≫取得対象期間</t>
    <rPh sb="1" eb="3">
      <t>サンコウ</t>
    </rPh>
    <rPh sb="4" eb="6">
      <t>シュトク</t>
    </rPh>
    <rPh sb="6" eb="8">
      <t>タイショウ</t>
    </rPh>
    <rPh sb="8" eb="10">
      <t>キカン</t>
    </rPh>
    <phoneticPr fontId="1"/>
  </si>
  <si>
    <t>★１</t>
    <phoneticPr fontId="1"/>
  </si>
  <si>
    <t>★２</t>
    <phoneticPr fontId="1"/>
  </si>
  <si>
    <t>から</t>
    <phoneticPr fontId="1"/>
  </si>
  <si>
    <t>まで</t>
    <phoneticPr fontId="1"/>
  </si>
  <si>
    <t>★３</t>
    <phoneticPr fontId="1"/>
  </si>
  <si>
    <t>　・配偶者出産休暇　　（３日以内。配偶者の入院等の日から産後２週間（★１）までの間）</t>
    <rPh sb="2" eb="5">
      <t>ハイグウシャ</t>
    </rPh>
    <rPh sb="5" eb="7">
      <t>シュッサン</t>
    </rPh>
    <rPh sb="7" eb="9">
      <t>キュウカ</t>
    </rPh>
    <phoneticPr fontId="1"/>
  </si>
  <si>
    <t>　（※）産前に取得できるのは、小学校就学の始期に達するまでの子を養育する場合のみ</t>
    <rPh sb="4" eb="6">
      <t>サンゼン</t>
    </rPh>
    <rPh sb="7" eb="9">
      <t>シュトク</t>
    </rPh>
    <rPh sb="15" eb="18">
      <t>ショウガッコウ</t>
    </rPh>
    <rPh sb="18" eb="20">
      <t>シュウガク</t>
    </rPh>
    <rPh sb="21" eb="23">
      <t>シキ</t>
    </rPh>
    <rPh sb="24" eb="25">
      <t>タッ</t>
    </rPh>
    <rPh sb="30" eb="31">
      <t>コ</t>
    </rPh>
    <rPh sb="32" eb="34">
      <t>ヨウイク</t>
    </rPh>
    <rPh sb="36" eb="38">
      <t>バアイ</t>
    </rPh>
    <phoneticPr fontId="1"/>
  </si>
  <si>
    <t>★対応状況</t>
    <rPh sb="1" eb="3">
      <t>タイオウ</t>
    </rPh>
    <rPh sb="3" eb="5">
      <t>ジョウキョウ</t>
    </rPh>
    <phoneticPr fontId="1"/>
  </si>
  <si>
    <t>（取得実績確認）</t>
    <rPh sb="1" eb="3">
      <t>シュトク</t>
    </rPh>
    <rPh sb="3" eb="5">
      <t>ジッセキ</t>
    </rPh>
    <rPh sb="5" eb="7">
      <t>カクニン</t>
    </rPh>
    <phoneticPr fontId="1"/>
  </si>
  <si>
    <t>　・配偶者出産休暇</t>
    <rPh sb="2" eb="5">
      <t>ハイグウシャ</t>
    </rPh>
    <rPh sb="5" eb="7">
      <t>シュッサン</t>
    </rPh>
    <rPh sb="7" eb="9">
      <t>キュウカ</t>
    </rPh>
    <phoneticPr fontId="1"/>
  </si>
  <si>
    <t>　・育児参加休暇</t>
    <rPh sb="2" eb="4">
      <t>イクジ</t>
    </rPh>
    <rPh sb="4" eb="6">
      <t>サンカ</t>
    </rPh>
    <rPh sb="6" eb="8">
      <t>キュウカ</t>
    </rPh>
    <phoneticPr fontId="1"/>
  </si>
  <si>
    <t>　・年次有給休暇等</t>
    <rPh sb="2" eb="8">
      <t>ネンジユウキュウキュウカ</t>
    </rPh>
    <rPh sb="8" eb="9">
      <t>トウ</t>
    </rPh>
    <phoneticPr fontId="1"/>
  </si>
  <si>
    <t>日</t>
    <rPh sb="0" eb="1">
      <t>ニチ</t>
    </rPh>
    <phoneticPr fontId="1"/>
  </si>
  <si>
    <t>時間</t>
    <rPh sb="0" eb="2">
      <t>ジカン</t>
    </rPh>
    <phoneticPr fontId="1"/>
  </si>
  <si>
    <t>合計</t>
    <rPh sb="0" eb="2">
      <t>ゴウケイ</t>
    </rPh>
    <phoneticPr fontId="1"/>
  </si>
  <si>
    <t>※１日未満は切り捨て</t>
    <rPh sb="2" eb="3">
      <t>ニチ</t>
    </rPh>
    <rPh sb="3" eb="5">
      <t>ミマン</t>
    </rPh>
    <rPh sb="6" eb="7">
      <t>キ</t>
    </rPh>
    <rPh sb="8" eb="9">
      <t>ス</t>
    </rPh>
    <phoneticPr fontId="1"/>
  </si>
  <si>
    <t>　・育児休業期間</t>
    <rPh sb="2" eb="4">
      <t>イクジ</t>
    </rPh>
    <rPh sb="4" eb="6">
      <t>キュウギョウ</t>
    </rPh>
    <rPh sb="6" eb="8">
      <t>キカン</t>
    </rPh>
    <phoneticPr fontId="1"/>
  </si>
  <si>
    <t>年</t>
    <rPh sb="0" eb="1">
      <t>ネン</t>
    </rPh>
    <phoneticPr fontId="1"/>
  </si>
  <si>
    <t>月</t>
    <rPh sb="0" eb="1">
      <t>ツキ</t>
    </rPh>
    <phoneticPr fontId="1"/>
  </si>
  <si>
    <t>日から</t>
    <rPh sb="0" eb="1">
      <t>ニチ</t>
    </rPh>
    <phoneticPr fontId="1"/>
  </si>
  <si>
    <t>日まで</t>
    <rPh sb="0" eb="1">
      <t>ニチ</t>
    </rPh>
    <phoneticPr fontId="1"/>
  </si>
  <si>
    <t>　・休暇と休業の合計取得期間</t>
    <rPh sb="2" eb="4">
      <t>キュウカ</t>
    </rPh>
    <rPh sb="5" eb="7">
      <t>キュウギョウ</t>
    </rPh>
    <rPh sb="8" eb="10">
      <t>ゴウケイ</t>
    </rPh>
    <rPh sb="10" eb="12">
      <t>シュトク</t>
    </rPh>
    <rPh sb="12" eb="14">
      <t>キカン</t>
    </rPh>
    <phoneticPr fontId="1"/>
  </si>
  <si>
    <t>　</t>
    <phoneticPr fontId="1"/>
  </si>
  <si>
    <t>チェック判定</t>
    <rPh sb="4" eb="6">
      <t>ハンテイ</t>
    </rPh>
    <phoneticPr fontId="1"/>
  </si>
  <si>
    <t>　・育児休業（出産日から子が３歳になるまで（★３））</t>
    <rPh sb="2" eb="4">
      <t>イクジ</t>
    </rPh>
    <rPh sb="4" eb="6">
      <t>キュウギョウ</t>
    </rPh>
    <rPh sb="7" eb="10">
      <t>シュッサンビ</t>
    </rPh>
    <rPh sb="12" eb="13">
      <t>コ</t>
    </rPh>
    <rPh sb="15" eb="16">
      <t>サイ</t>
    </rPh>
    <phoneticPr fontId="1"/>
  </si>
  <si>
    <t>≫≫≫≫</t>
    <phoneticPr fontId="1"/>
  </si>
  <si>
    <t>出産予定日の１か月前</t>
    <rPh sb="0" eb="2">
      <t>シュッサン</t>
    </rPh>
    <rPh sb="2" eb="5">
      <t>ヨテイビ</t>
    </rPh>
    <rPh sb="8" eb="9">
      <t>ゲツ</t>
    </rPh>
    <rPh sb="9" eb="10">
      <t>マエ</t>
    </rPh>
    <phoneticPr fontId="1"/>
  </si>
  <si>
    <t>出産予定日</t>
    <rPh sb="0" eb="2">
      <t>シュッサン</t>
    </rPh>
    <rPh sb="2" eb="5">
      <t>ヨテイビ</t>
    </rPh>
    <phoneticPr fontId="1"/>
  </si>
  <si>
    <t>出産日の１か月後</t>
    <rPh sb="0" eb="3">
      <t>シュッサンビ</t>
    </rPh>
    <rPh sb="6" eb="8">
      <t>ゲツゴ</t>
    </rPh>
    <phoneticPr fontId="1"/>
  </si>
  <si>
    <t>【出産前】</t>
    <rPh sb="1" eb="3">
      <t>シュッサン</t>
    </rPh>
    <rPh sb="3" eb="4">
      <t>マエ</t>
    </rPh>
    <phoneticPr fontId="1"/>
  </si>
  <si>
    <t>年月日</t>
    <rPh sb="0" eb="3">
      <t>ネンガッピ</t>
    </rPh>
    <phoneticPr fontId="1"/>
  </si>
  <si>
    <t>休暇等</t>
    <rPh sb="0" eb="2">
      <t>キュウカ</t>
    </rPh>
    <rPh sb="2" eb="3">
      <t>トウ</t>
    </rPh>
    <phoneticPr fontId="1"/>
  </si>
  <si>
    <t>予定</t>
    <rPh sb="0" eb="2">
      <t>ヨテイ</t>
    </rPh>
    <phoneticPr fontId="1"/>
  </si>
  <si>
    <t>備考</t>
    <rPh sb="0" eb="2">
      <t>ビコウ</t>
    </rPh>
    <phoneticPr fontId="1"/>
  </si>
  <si>
    <t>【出産（予定）後】</t>
    <rPh sb="1" eb="3">
      <t>シュッサン</t>
    </rPh>
    <rPh sb="4" eb="6">
      <t>ヨテイ</t>
    </rPh>
    <rPh sb="7" eb="8">
      <t>ゴ</t>
    </rPh>
    <phoneticPr fontId="1"/>
  </si>
  <si>
    <t>配偶者出産休暇</t>
    <rPh sb="0" eb="3">
      <t>ハイグウシャ</t>
    </rPh>
    <rPh sb="3" eb="5">
      <t>シュッサン</t>
    </rPh>
    <rPh sb="5" eb="7">
      <t>キュウカ</t>
    </rPh>
    <phoneticPr fontId="1"/>
  </si>
  <si>
    <t>スケジュール表</t>
    <rPh sb="6" eb="7">
      <t>ヒョウ</t>
    </rPh>
    <phoneticPr fontId="1"/>
  </si>
  <si>
    <t>育児参加休暇</t>
    <rPh sb="0" eb="2">
      <t>イクジ</t>
    </rPh>
    <rPh sb="2" eb="4">
      <t>サンカ</t>
    </rPh>
    <rPh sb="4" eb="6">
      <t>キュウカ</t>
    </rPh>
    <phoneticPr fontId="1"/>
  </si>
  <si>
    <t>年次有給休暇</t>
    <rPh sb="0" eb="2">
      <t>ネンジ</t>
    </rPh>
    <rPh sb="2" eb="4">
      <t>ユウキュウ</t>
    </rPh>
    <rPh sb="4" eb="6">
      <t>キュウカ</t>
    </rPh>
    <phoneticPr fontId="1"/>
  </si>
  <si>
    <t>その他休暇</t>
    <rPh sb="2" eb="3">
      <t>タ</t>
    </rPh>
    <rPh sb="3" eb="5">
      <t>キュウカ</t>
    </rPh>
    <phoneticPr fontId="1"/>
  </si>
  <si>
    <t>出産日</t>
    <rPh sb="0" eb="2">
      <t>シュッサン</t>
    </rPh>
    <phoneticPr fontId="1"/>
  </si>
  <si>
    <t>日</t>
    <rPh sb="0" eb="1">
      <t>ニチ</t>
    </rPh>
    <phoneticPr fontId="1"/>
  </si>
  <si>
    <t>時間</t>
    <rPh sb="0" eb="2">
      <t>ジカン</t>
    </rPh>
    <phoneticPr fontId="1"/>
  </si>
  <si>
    <t>合計</t>
    <rPh sb="0" eb="2">
      <t>ゴウケイ</t>
    </rPh>
    <phoneticPr fontId="1"/>
  </si>
  <si>
    <t>育児休業</t>
    <rPh sb="0" eb="4">
      <t>イクジキュウギョウ</t>
    </rPh>
    <phoneticPr fontId="1"/>
  </si>
  <si>
    <t>　休暇の取得状況</t>
    <rPh sb="1" eb="3">
      <t>キュウカ</t>
    </rPh>
    <rPh sb="4" eb="8">
      <t>シュトクジョウキョウ</t>
    </rPh>
    <phoneticPr fontId="1"/>
  </si>
  <si>
    <t>〇〇　〇〇</t>
    <phoneticPr fontId="1"/>
  </si>
  <si>
    <t>ｒ4</t>
    <phoneticPr fontId="1"/>
  </si>
  <si>
    <t>ｒ４</t>
    <phoneticPr fontId="1"/>
  </si>
  <si>
    <t>年次有給休暇</t>
    <rPh sb="0" eb="6">
      <t>ネンジユウキュウキュウカ</t>
    </rPh>
    <phoneticPr fontId="1"/>
  </si>
  <si>
    <t>夏季</t>
    <rPh sb="0" eb="2">
      <t>カキ</t>
    </rPh>
    <phoneticPr fontId="1"/>
  </si>
  <si>
    <t>休業</t>
    <rPh sb="0" eb="2">
      <t>キュウギョウ</t>
    </rPh>
    <phoneticPr fontId="1"/>
  </si>
  <si>
    <t>日↓</t>
    <rPh sb="0" eb="1">
      <t>ヒ</t>
    </rPh>
    <phoneticPr fontId="1"/>
  </si>
  <si>
    <t>（別紙）</t>
    <rPh sb="1" eb="3">
      <t>ベッシ</t>
    </rPh>
    <phoneticPr fontId="1"/>
  </si>
  <si>
    <t>作成要領</t>
    <rPh sb="0" eb="2">
      <t>サクセイ</t>
    </rPh>
    <rPh sb="2" eb="4">
      <t>ヨウリョウ</t>
    </rPh>
    <phoneticPr fontId="1"/>
  </si>
  <si>
    <r>
      <rPr>
        <b/>
        <sz val="10"/>
        <rFont val="ＭＳ Ｐゴシック"/>
        <family val="3"/>
        <charset val="128"/>
      </rPr>
      <t>①</t>
    </r>
    <r>
      <rPr>
        <sz val="10"/>
        <rFont val="ＭＳ Ｐゴシック"/>
        <family val="3"/>
        <charset val="128"/>
      </rPr>
      <t>　本様式は</t>
    </r>
    <r>
      <rPr>
        <u/>
        <sz val="10"/>
        <rFont val="ＭＳ Ｐゴシック"/>
        <family val="3"/>
        <charset val="128"/>
      </rPr>
      <t>配偶者が子を出産する予定がある男性職員</t>
    </r>
    <r>
      <rPr>
        <sz val="10"/>
        <rFont val="ＭＳ Ｐゴシック"/>
        <family val="3"/>
        <charset val="128"/>
      </rPr>
      <t>を把握した場合に、</t>
    </r>
    <r>
      <rPr>
        <u/>
        <sz val="10"/>
        <rFont val="ＭＳ Ｐゴシック"/>
        <family val="3"/>
        <charset val="128"/>
      </rPr>
      <t>育児に伴う休暇・休業の合計１か月以上の取得を勧奨した上で</t>
    </r>
    <r>
      <rPr>
        <sz val="10"/>
        <rFont val="ＭＳ Ｐゴシック"/>
        <family val="3"/>
        <charset val="128"/>
      </rPr>
      <t>、取得に関する本人の意向に沿って、</t>
    </r>
    <r>
      <rPr>
        <b/>
        <sz val="10"/>
        <color rgb="FFFF0000"/>
        <rFont val="ＭＳ Ｐゴシック"/>
        <family val="3"/>
        <charset val="128"/>
      </rPr>
      <t>管理職員が作成していただくものです。</t>
    </r>
    <rPh sb="2" eb="3">
      <t>ホン</t>
    </rPh>
    <rPh sb="3" eb="5">
      <t>ヨウシキ</t>
    </rPh>
    <rPh sb="79" eb="81">
      <t>カンリ</t>
    </rPh>
    <rPh sb="81" eb="83">
      <t>ショクイン</t>
    </rPh>
    <phoneticPr fontId="18"/>
  </si>
  <si>
    <t>　</t>
    <phoneticPr fontId="18"/>
  </si>
  <si>
    <r>
      <rPr>
        <b/>
        <sz val="10"/>
        <rFont val="ＭＳ Ｐゴシック"/>
        <family val="3"/>
        <charset val="128"/>
      </rPr>
      <t>⑥</t>
    </r>
    <r>
      <rPr>
        <sz val="10"/>
        <rFont val="ＭＳ Ｐゴシック"/>
        <family val="3"/>
        <charset val="128"/>
      </rPr>
      <t>　その他</t>
    </r>
    <rPh sb="4" eb="5">
      <t>タ</t>
    </rPh>
    <phoneticPr fontId="18"/>
  </si>
  <si>
    <t>　・　チェックシートの項目２～４については、チェック又は入力内容により、対応状況の判定が自動反映されます。</t>
    <rPh sb="11" eb="13">
      <t>コウモク</t>
    </rPh>
    <rPh sb="26" eb="27">
      <t>マタ</t>
    </rPh>
    <rPh sb="28" eb="30">
      <t>ニュウリョク</t>
    </rPh>
    <rPh sb="30" eb="32">
      <t>ナイヨウ</t>
    </rPh>
    <rPh sb="36" eb="38">
      <t>タイオウ</t>
    </rPh>
    <rPh sb="38" eb="40">
      <t>ジョウキョウ</t>
    </rPh>
    <rPh sb="41" eb="43">
      <t>ハンテイ</t>
    </rPh>
    <rPh sb="44" eb="46">
      <t>ジドウ</t>
    </rPh>
    <rPh sb="46" eb="48">
      <t>ハンエイ</t>
    </rPh>
    <phoneticPr fontId="18"/>
  </si>
  <si>
    <t>　・　確認していない（チェックを入れていない）項目がないか、チェックシートの最下部にチェック判定を確認してく
　　ださい。各確認項目にあるチェックボックスにチェックを入れることで自動反映されます。</t>
    <rPh sb="3" eb="5">
      <t>カクニン</t>
    </rPh>
    <rPh sb="16" eb="17">
      <t>イ</t>
    </rPh>
    <rPh sb="38" eb="39">
      <t>サイ</t>
    </rPh>
    <rPh sb="46" eb="48">
      <t>ハンテイ</t>
    </rPh>
    <rPh sb="49" eb="51">
      <t>カクニン</t>
    </rPh>
    <rPh sb="61" eb="62">
      <t>カク</t>
    </rPh>
    <rPh sb="62" eb="63">
      <t>カク</t>
    </rPh>
    <rPh sb="63" eb="64">
      <t>ニン</t>
    </rPh>
    <rPh sb="64" eb="66">
      <t>コウモク</t>
    </rPh>
    <rPh sb="83" eb="84">
      <t>イ</t>
    </rPh>
    <rPh sb="89" eb="91">
      <t>ジドウ</t>
    </rPh>
    <rPh sb="91" eb="93">
      <t>ハンエイ</t>
    </rPh>
    <phoneticPr fontId="18"/>
  </si>
  <si>
    <t>【休暇等の内容】　</t>
    <rPh sb="1" eb="3">
      <t>キュウカ</t>
    </rPh>
    <rPh sb="3" eb="4">
      <t>トウ</t>
    </rPh>
    <rPh sb="5" eb="7">
      <t>ナイヨウ</t>
    </rPh>
    <phoneticPr fontId="1"/>
  </si>
  <si>
    <t>　子育てに関する各種制度の詳細については「職員のための子育てサポートブック」を参照</t>
    <rPh sb="1" eb="3">
      <t>コソダ</t>
    </rPh>
    <rPh sb="5" eb="6">
      <t>カン</t>
    </rPh>
    <rPh sb="8" eb="10">
      <t>カクシュ</t>
    </rPh>
    <rPh sb="10" eb="12">
      <t>セイド</t>
    </rPh>
    <phoneticPr fontId="1"/>
  </si>
  <si>
    <t>男性職員の育児計画チェックシート</t>
    <rPh sb="0" eb="2">
      <t>ダンセイ</t>
    </rPh>
    <rPh sb="2" eb="4">
      <t>ショクイン</t>
    </rPh>
    <rPh sb="5" eb="7">
      <t>イクジ</t>
    </rPh>
    <rPh sb="7" eb="9">
      <t>ケイカク</t>
    </rPh>
    <phoneticPr fontId="1"/>
  </si>
  <si>
    <r>
      <rPr>
        <b/>
        <sz val="10"/>
        <rFont val="ＭＳ Ｐゴシック"/>
        <family val="3"/>
        <charset val="128"/>
      </rPr>
      <t>②</t>
    </r>
    <r>
      <rPr>
        <sz val="10"/>
        <rFont val="ＭＳ Ｐゴシック"/>
        <family val="3"/>
        <charset val="128"/>
      </rPr>
      <t>　入力をする箇所は、　　　　　　　　　の箇所になります。男性職員の配偶者の出産予定日を記載してください。</t>
    </r>
    <rPh sb="2" eb="4">
      <t>ニュウリョク</t>
    </rPh>
    <rPh sb="7" eb="9">
      <t>カショ</t>
    </rPh>
    <rPh sb="21" eb="23">
      <t>カショ</t>
    </rPh>
    <rPh sb="29" eb="33">
      <t>ダンセイショクイン</t>
    </rPh>
    <rPh sb="34" eb="37">
      <t>ハイグウシャ</t>
    </rPh>
    <rPh sb="38" eb="43">
      <t>シュッサンヨテイビ</t>
    </rPh>
    <rPh sb="44" eb="46">
      <t>キサイ</t>
    </rPh>
    <phoneticPr fontId="1"/>
  </si>
  <si>
    <r>
      <rPr>
        <b/>
        <sz val="10"/>
        <rFont val="ＭＳ Ｐゴシック"/>
        <family val="3"/>
        <charset val="128"/>
      </rPr>
      <t>⑦</t>
    </r>
    <r>
      <rPr>
        <sz val="10"/>
        <rFont val="ＭＳ Ｐゴシック"/>
        <family val="3"/>
        <charset val="128"/>
      </rPr>
      <t>　スケジュール表の休暇等について、取得日、時間等を整理し、各項目の目標達成状況を確認してください。</t>
    </r>
    <rPh sb="8" eb="9">
      <t>ヒョウ</t>
    </rPh>
    <rPh sb="10" eb="12">
      <t>キュウカ</t>
    </rPh>
    <rPh sb="12" eb="13">
      <t>トウ</t>
    </rPh>
    <rPh sb="18" eb="21">
      <t>シュトクビ</t>
    </rPh>
    <rPh sb="22" eb="24">
      <t>ジカン</t>
    </rPh>
    <rPh sb="24" eb="25">
      <t>トウ</t>
    </rPh>
    <rPh sb="26" eb="28">
      <t>セイリ</t>
    </rPh>
    <rPh sb="30" eb="33">
      <t>カクコウモク</t>
    </rPh>
    <rPh sb="34" eb="36">
      <t>モクヒョウ</t>
    </rPh>
    <rPh sb="36" eb="38">
      <t>タッセイ</t>
    </rPh>
    <rPh sb="38" eb="40">
      <t>ジョウキョウ</t>
    </rPh>
    <rPh sb="41" eb="43">
      <t>カクニン</t>
    </rPh>
    <phoneticPr fontId="18"/>
  </si>
  <si>
    <r>
      <rPr>
        <b/>
        <sz val="10"/>
        <rFont val="ＭＳ Ｐゴシック"/>
        <family val="3"/>
        <charset val="128"/>
      </rPr>
      <t>⑥</t>
    </r>
    <r>
      <rPr>
        <sz val="10"/>
        <rFont val="ＭＳ Ｐゴシック"/>
        <family val="3"/>
        <charset val="128"/>
      </rPr>
      <t>　男性職員に子が誕生しましたら、出産日に記載し、STEP２　　出産後のフォローアップ」を踏まえて、改めて</t>
    </r>
    <r>
      <rPr>
        <b/>
        <sz val="10"/>
        <color rgb="FFFF0000"/>
        <rFont val="ＭＳ Ｐゴシック"/>
        <family val="3"/>
        <charset val="128"/>
      </rPr>
      <t>「スケジュール表」を管理職員が職員と相談して計画・作成してください。</t>
    </r>
    <rPh sb="2" eb="6">
      <t>ダンセイショクイン</t>
    </rPh>
    <rPh sb="7" eb="8">
      <t>コ</t>
    </rPh>
    <rPh sb="9" eb="11">
      <t>タンジョウ</t>
    </rPh>
    <rPh sb="17" eb="20">
      <t>シュッサンビ</t>
    </rPh>
    <rPh sb="21" eb="23">
      <t>キサイ</t>
    </rPh>
    <rPh sb="45" eb="46">
      <t>フ</t>
    </rPh>
    <rPh sb="50" eb="51">
      <t>アラタ</t>
    </rPh>
    <rPh sb="60" eb="61">
      <t>ヒョウ</t>
    </rPh>
    <rPh sb="63" eb="65">
      <t>カンリ</t>
    </rPh>
    <rPh sb="65" eb="67">
      <t>ショクイン</t>
    </rPh>
    <rPh sb="68" eb="70">
      <t>ショクイン</t>
    </rPh>
    <rPh sb="71" eb="73">
      <t>ソウダン</t>
    </rPh>
    <rPh sb="75" eb="77">
      <t>ケイカク</t>
    </rPh>
    <rPh sb="78" eb="80">
      <t>サクセイ</t>
    </rPh>
    <phoneticPr fontId="18"/>
  </si>
  <si>
    <r>
      <rPr>
        <b/>
        <sz val="10"/>
        <rFont val="ＭＳ Ｐゴシック"/>
        <family val="3"/>
        <charset val="128"/>
      </rPr>
      <t>⑤</t>
    </r>
    <r>
      <rPr>
        <sz val="10"/>
        <rFont val="ＭＳ Ｐゴシック"/>
        <family val="3"/>
        <charset val="128"/>
      </rPr>
      <t>　「ＳＴＥＰ１　出産予定日の１～２か月前まで」の実施状況を確認し、①、②を達成したら□に✓をしてください。</t>
    </r>
    <rPh sb="9" eb="11">
      <t>シュッサン</t>
    </rPh>
    <rPh sb="11" eb="14">
      <t>ヨテイビ</t>
    </rPh>
    <rPh sb="19" eb="20">
      <t>ゲツ</t>
    </rPh>
    <rPh sb="20" eb="21">
      <t>マエ</t>
    </rPh>
    <rPh sb="25" eb="27">
      <t>ジッシ</t>
    </rPh>
    <rPh sb="27" eb="29">
      <t>ジョウキョウ</t>
    </rPh>
    <rPh sb="30" eb="32">
      <t>カクニン</t>
    </rPh>
    <rPh sb="38" eb="40">
      <t>タッセイ</t>
    </rPh>
    <phoneticPr fontId="18"/>
  </si>
  <si>
    <r>
      <rPr>
        <b/>
        <sz val="10"/>
        <rFont val="ＭＳ Ｐゴシック"/>
        <family val="3"/>
        <charset val="128"/>
      </rPr>
      <t>④</t>
    </r>
    <r>
      <rPr>
        <sz val="10"/>
        <rFont val="ＭＳ Ｐゴシック"/>
        <family val="3"/>
        <charset val="128"/>
      </rPr>
      <t>　関係休暇や育児休業の取得対象期間（「配偶者の出産予定日」に基づく各対象期間が表示されます）が自動計算されますので、それを踏まえて、</t>
    </r>
    <r>
      <rPr>
        <b/>
        <sz val="10"/>
        <color rgb="FFFF0000"/>
        <rFont val="ＭＳ Ｐゴシック"/>
        <family val="3"/>
        <charset val="128"/>
      </rPr>
      <t>「スケジュール表」を管理職員が作成してください。</t>
    </r>
    <rPh sb="2" eb="4">
      <t>カンケイ</t>
    </rPh>
    <rPh sb="4" eb="6">
      <t>キュウカ</t>
    </rPh>
    <rPh sb="7" eb="9">
      <t>イクジ</t>
    </rPh>
    <rPh sb="9" eb="11">
      <t>キュウギョウ</t>
    </rPh>
    <rPh sb="12" eb="14">
      <t>シュトク</t>
    </rPh>
    <rPh sb="14" eb="16">
      <t>タイショウ</t>
    </rPh>
    <rPh sb="16" eb="18">
      <t>キカン</t>
    </rPh>
    <rPh sb="20" eb="23">
      <t>ハイグウシャ</t>
    </rPh>
    <rPh sb="26" eb="28">
      <t>ヨテイ</t>
    </rPh>
    <rPh sb="48" eb="50">
      <t>ジドウ</t>
    </rPh>
    <rPh sb="50" eb="52">
      <t>ケイサン</t>
    </rPh>
    <rPh sb="62" eb="63">
      <t>フ</t>
    </rPh>
    <rPh sb="74" eb="75">
      <t>ヒョウ</t>
    </rPh>
    <rPh sb="77" eb="79">
      <t>カンリ</t>
    </rPh>
    <rPh sb="79" eb="81">
      <t>ショクイン</t>
    </rPh>
    <rPh sb="82" eb="84">
      <t>サクセイ</t>
    </rPh>
    <phoneticPr fontId="18"/>
  </si>
  <si>
    <r>
      <rPr>
        <b/>
        <sz val="10"/>
        <rFont val="ＭＳ Ｐゴシック"/>
        <family val="3"/>
        <charset val="128"/>
      </rPr>
      <t>③</t>
    </r>
    <r>
      <rPr>
        <sz val="10"/>
        <rFont val="ＭＳ Ｐゴシック"/>
        <family val="3"/>
        <charset val="128"/>
      </rPr>
      <t>　</t>
    </r>
    <r>
      <rPr>
        <u/>
        <sz val="10"/>
        <rFont val="ＭＳ Ｐゴシック"/>
        <family val="3"/>
        <charset val="128"/>
      </rPr>
      <t>出産予定日の１～２か月前までに</t>
    </r>
    <r>
      <rPr>
        <sz val="10"/>
        <rFont val="ＭＳ Ｐゴシック"/>
        <family val="3"/>
        <charset val="128"/>
      </rPr>
      <t>「男性職員の育児計画チェックシート」（以下「チェックシート」という。）の「ＳＴＥＰ１　出産予定日の１～２か月前まで」までの欄を参考に職員と休暇の取得予定について相談します。</t>
    </r>
    <rPh sb="2" eb="4">
      <t>シュッサン</t>
    </rPh>
    <rPh sb="4" eb="7">
      <t>ヨテイビ</t>
    </rPh>
    <rPh sb="12" eb="13">
      <t>ゲツ</t>
    </rPh>
    <rPh sb="13" eb="14">
      <t>マエ</t>
    </rPh>
    <rPh sb="36" eb="38">
      <t>イカ</t>
    </rPh>
    <phoneticPr fontId="1"/>
  </si>
  <si>
    <t>　・　本チェックシートの作成率（目標１００％）及び、子どもの出生時（出産予定日の１か月前から出産日の１か
　　月後までの期間）における男性職員の５日以上の休暇の取得率（目標１００％）は、北海道教育委員会職員
　　特定事業主行動計画における数値目標であることに留意願います。</t>
    <rPh sb="3" eb="4">
      <t>ホン</t>
    </rPh>
    <rPh sb="12" eb="14">
      <t>サクセイ</t>
    </rPh>
    <rPh sb="14" eb="15">
      <t>リツ</t>
    </rPh>
    <rPh sb="16" eb="18">
      <t>モクヒョウ</t>
    </rPh>
    <rPh sb="23" eb="24">
      <t>オヨ</t>
    </rPh>
    <rPh sb="34" eb="36">
      <t>シュッサン</t>
    </rPh>
    <rPh sb="36" eb="39">
      <t>ヨテイビ</t>
    </rPh>
    <rPh sb="42" eb="43">
      <t>ゲツ</t>
    </rPh>
    <rPh sb="43" eb="44">
      <t>マエ</t>
    </rPh>
    <rPh sb="46" eb="49">
      <t>シュッサンビ</t>
    </rPh>
    <rPh sb="55" eb="56">
      <t>ゲツ</t>
    </rPh>
    <rPh sb="56" eb="57">
      <t>ゴ</t>
    </rPh>
    <rPh sb="60" eb="62">
      <t>キカン</t>
    </rPh>
    <rPh sb="84" eb="86">
      <t>モクヒョウ</t>
    </rPh>
    <rPh sb="93" eb="96">
      <t>ホッカイドウ</t>
    </rPh>
    <rPh sb="96" eb="98">
      <t>キョウイク</t>
    </rPh>
    <rPh sb="98" eb="101">
      <t>イインカイ</t>
    </rPh>
    <rPh sb="101" eb="103">
      <t>ショクイン</t>
    </rPh>
    <rPh sb="119" eb="121">
      <t>スウチ</t>
    </rPh>
    <rPh sb="121" eb="123">
      <t>モクヒョウ</t>
    </rPh>
    <rPh sb="129" eb="131">
      <t>リュウイ</t>
    </rPh>
    <rPh sb="131" eb="132">
      <t>ネガ</t>
    </rPh>
    <phoneticPr fontId="18"/>
  </si>
  <si>
    <t>「職員のための子育てサポートブック」（教職員課ホームページへリンク）</t>
    <phoneticPr fontId="1"/>
  </si>
  <si>
    <t>　・育児参加休暇（５日以内。産前（※）８週から産後１年（★２）までの間）</t>
    <rPh sb="2" eb="4">
      <t>イクジ</t>
    </rPh>
    <rPh sb="4" eb="6">
      <t>サンカ</t>
    </rPh>
    <rPh sb="6" eb="8">
      <t>キュウカ</t>
    </rPh>
    <rPh sb="10" eb="11">
      <t>ニチ</t>
    </rPh>
    <rPh sb="11" eb="13">
      <t>イナイ</t>
    </rPh>
    <rPh sb="14" eb="16">
      <t>サンゼン</t>
    </rPh>
    <rPh sb="20" eb="21">
      <t>シュウ</t>
    </rPh>
    <rPh sb="23" eb="25">
      <t>サンゴ</t>
    </rPh>
    <rPh sb="26" eb="27">
      <t>ネン</t>
    </rPh>
    <rPh sb="34" eb="35">
      <t>カン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</si>
</sst>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411]ggge&quot;年&quot;m&quot;月&quot;d&quot;日&quot;;@"/>
    <numFmt numFmtId="177" formatCode="[$-411]ge\.m\.d;@"/>
    <numFmt numFmtId="178" formatCode="&quot;(&quot;aaa&quot;)&quot;"/>
  </numFmts>
  <fonts count="20" x14ac:knownFonts="1">
    <font>
      <sz val="11"/>
      <color theme="1"/>
      <name val="ＭＳ Ｐゴシック"/>
      <family val="2"/>
      <charset val="128"/>
      <scheme val="minor"/>
    </font>
    <font>
      <sz val="6"/>
      <name val="ＭＳ Ｐゴシック"/>
      <family val="2"/>
      <charset val="128"/>
      <scheme val="minor"/>
    </font>
    <font>
      <sz val="9"/>
      <color rgb="FF000000"/>
      <name val="Meiryo UI"/>
      <family val="3"/>
      <charset val="128"/>
    </font>
    <font>
      <sz val="11"/>
      <color theme="1"/>
      <name val="ＭＳ ゴシック"/>
      <family val="3"/>
      <charset val="128"/>
    </font>
    <font>
      <sz val="18"/>
      <color theme="1"/>
      <name val="ＭＳ ゴシック"/>
      <family val="3"/>
      <charset val="128"/>
    </font>
    <font>
      <sz val="14"/>
      <color theme="1"/>
      <name val="ＭＳ ゴシック"/>
      <family val="3"/>
      <charset val="128"/>
    </font>
    <font>
      <sz val="12"/>
      <color theme="1"/>
      <name val="ＭＳ ゴシック"/>
      <family val="3"/>
      <charset val="128"/>
    </font>
    <font>
      <b/>
      <sz val="12"/>
      <color theme="1"/>
      <name val="ＭＳ ゴシック"/>
      <family val="3"/>
      <charset val="128"/>
    </font>
    <font>
      <b/>
      <sz val="16"/>
      <color theme="1"/>
      <name val="ＭＳ ゴシック"/>
      <family val="3"/>
      <charset val="128"/>
    </font>
    <font>
      <sz val="16"/>
      <color theme="1"/>
      <name val="ＭＳ ゴシック"/>
      <family val="3"/>
      <charset val="128"/>
    </font>
    <font>
      <sz val="20"/>
      <color theme="0"/>
      <name val="ＭＳ ゴシック"/>
      <family val="3"/>
      <charset val="128"/>
    </font>
    <font>
      <sz val="16"/>
      <color theme="0"/>
      <name val="ＭＳ ゴシック"/>
      <family val="3"/>
      <charset val="128"/>
    </font>
    <font>
      <sz val="11"/>
      <name val="ＭＳ Ｐゴシック"/>
      <family val="3"/>
      <charset val="128"/>
    </font>
    <font>
      <sz val="10"/>
      <name val="ＭＳ Ｐゴシック"/>
      <family val="3"/>
      <charset val="128"/>
    </font>
    <font>
      <b/>
      <sz val="14"/>
      <name val="ＭＳ Ｐゴシック"/>
      <family val="3"/>
      <charset val="128"/>
    </font>
    <font>
      <b/>
      <sz val="10"/>
      <name val="ＭＳ Ｐゴシック"/>
      <family val="3"/>
      <charset val="128"/>
    </font>
    <font>
      <u/>
      <sz val="10"/>
      <name val="ＭＳ Ｐゴシック"/>
      <family val="3"/>
      <charset val="128"/>
    </font>
    <font>
      <b/>
      <sz val="10"/>
      <color rgb="FFFF0000"/>
      <name val="ＭＳ Ｐゴシック"/>
      <family val="3"/>
      <charset val="128"/>
    </font>
    <font>
      <sz val="6"/>
      <name val="ＭＳ Ｐゴシック"/>
      <family val="3"/>
      <charset val="128"/>
      <scheme val="minor"/>
    </font>
    <font>
      <u/>
      <sz val="11"/>
      <color theme="10"/>
      <name val="ＭＳ Ｐゴシック"/>
      <family val="2"/>
      <charset val="128"/>
      <scheme val="minor"/>
    </font>
  </fonts>
  <fills count="4">
    <fill>
      <patternFill patternType="none"/>
    </fill>
    <fill>
      <patternFill patternType="gray125"/>
    </fill>
    <fill>
      <patternFill patternType="solid">
        <fgColor rgb="FFFEDAFC"/>
        <bgColor indexed="64"/>
      </patternFill>
    </fill>
    <fill>
      <patternFill patternType="solid">
        <fgColor rgb="FFFF6600"/>
        <bgColor indexed="64"/>
      </patternFill>
    </fill>
  </fills>
  <borders count="34">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diagonal/>
    </border>
    <border>
      <left style="medium">
        <color indexed="64"/>
      </left>
      <right/>
      <top/>
      <bottom/>
      <diagonal/>
    </border>
    <border>
      <left style="thin">
        <color auto="1"/>
      </left>
      <right style="thin">
        <color auto="1"/>
      </right>
      <top style="thin">
        <color auto="1"/>
      </top>
      <bottom style="thin">
        <color auto="1"/>
      </bottom>
      <diagonal/>
    </border>
    <border>
      <left/>
      <right/>
      <top/>
      <bottom style="double">
        <color auto="1"/>
      </bottom>
      <diagonal/>
    </border>
    <border>
      <left style="double">
        <color auto="1"/>
      </left>
      <right/>
      <top style="double">
        <color auto="1"/>
      </top>
      <bottom/>
      <diagonal/>
    </border>
    <border>
      <left/>
      <right/>
      <top style="double">
        <color auto="1"/>
      </top>
      <bottom/>
      <diagonal/>
    </border>
    <border>
      <left/>
      <right style="medium">
        <color indexed="64"/>
      </right>
      <top style="double">
        <color auto="1"/>
      </top>
      <bottom/>
      <diagonal/>
    </border>
    <border>
      <left style="medium">
        <color indexed="64"/>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medium">
        <color indexed="64"/>
      </left>
      <right style="double">
        <color auto="1"/>
      </right>
      <top/>
      <bottom/>
      <diagonal/>
    </border>
    <border>
      <left style="double">
        <color auto="1"/>
      </left>
      <right/>
      <top/>
      <bottom style="double">
        <color auto="1"/>
      </bottom>
      <diagonal/>
    </border>
    <border>
      <left/>
      <right style="double">
        <color auto="1"/>
      </right>
      <top/>
      <bottom style="double">
        <color auto="1"/>
      </bottom>
      <diagonal/>
    </border>
    <border>
      <left style="dotted">
        <color auto="1"/>
      </left>
      <right style="dotted">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dotted">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right/>
      <top style="thin">
        <color auto="1"/>
      </top>
      <bottom/>
      <diagonal/>
    </border>
    <border>
      <left/>
      <right/>
      <top/>
      <bottom style="thin">
        <color auto="1"/>
      </bottom>
      <diagonal/>
    </border>
    <border>
      <left/>
      <right style="dotted">
        <color auto="1"/>
      </right>
      <top style="thin">
        <color auto="1"/>
      </top>
      <bottom style="thin">
        <color auto="1"/>
      </bottom>
      <diagonal/>
    </border>
  </borders>
  <cellStyleXfs count="3">
    <xf numFmtId="0" fontId="0" fillId="0" borderId="0">
      <alignment vertical="center"/>
    </xf>
    <xf numFmtId="0" fontId="12" fillId="0" borderId="0">
      <alignment vertical="center"/>
    </xf>
    <xf numFmtId="0" fontId="19" fillId="0" borderId="0" applyNumberForma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6" fillId="0" borderId="12" xfId="0" applyFont="1" applyBorder="1">
      <alignment vertical="center"/>
    </xf>
    <xf numFmtId="0" fontId="3" fillId="0" borderId="15" xfId="0" applyFont="1" applyBorder="1">
      <alignment vertical="center"/>
    </xf>
    <xf numFmtId="0" fontId="6" fillId="0" borderId="0" xfId="0" applyFont="1" applyBorder="1">
      <alignment vertical="center"/>
    </xf>
    <xf numFmtId="0" fontId="3" fillId="0" borderId="17" xfId="0" applyFont="1" applyBorder="1">
      <alignment vertical="center"/>
    </xf>
    <xf numFmtId="0" fontId="6" fillId="0" borderId="16" xfId="0" applyFont="1" applyBorder="1">
      <alignment vertical="center"/>
    </xf>
    <xf numFmtId="0" fontId="3" fillId="0" borderId="0" xfId="0" applyNumberFormat="1" applyFont="1">
      <alignment vertical="center"/>
    </xf>
    <xf numFmtId="0" fontId="7" fillId="2" borderId="1" xfId="0" applyFont="1" applyFill="1" applyBorder="1" applyAlignment="1">
      <alignment horizontal="center" vertical="center"/>
    </xf>
    <xf numFmtId="0" fontId="3" fillId="0" borderId="16" xfId="0" applyFont="1" applyBorder="1">
      <alignment vertical="center"/>
    </xf>
    <xf numFmtId="0" fontId="3" fillId="0" borderId="0" xfId="0" applyFont="1" applyBorder="1">
      <alignment vertical="center"/>
    </xf>
    <xf numFmtId="0" fontId="3" fillId="0" borderId="21" xfId="0" applyFont="1" applyBorder="1" applyAlignment="1">
      <alignment horizontal="center" vertical="center"/>
    </xf>
    <xf numFmtId="0" fontId="3" fillId="0" borderId="23" xfId="0" applyFont="1" applyBorder="1" applyAlignment="1">
      <alignment horizontal="center" vertical="center"/>
    </xf>
    <xf numFmtId="57" fontId="3" fillId="0" borderId="22" xfId="0" applyNumberFormat="1" applyFont="1" applyBorder="1" applyAlignment="1">
      <alignment horizontal="center" vertical="center"/>
    </xf>
    <xf numFmtId="178" fontId="3" fillId="0" borderId="24" xfId="0" applyNumberFormat="1" applyFont="1" applyBorder="1" applyAlignment="1">
      <alignment horizontal="center" vertical="center"/>
    </xf>
    <xf numFmtId="177" fontId="3" fillId="0" borderId="22" xfId="0" applyNumberFormat="1" applyFont="1" applyBorder="1" applyAlignment="1">
      <alignment horizontal="center" vertical="center"/>
    </xf>
    <xf numFmtId="0" fontId="6" fillId="0" borderId="0" xfId="0" applyFont="1" applyBorder="1" applyAlignment="1">
      <alignment horizontal="right" vertical="center"/>
    </xf>
    <xf numFmtId="0" fontId="3" fillId="0" borderId="0" xfId="0" applyFont="1" applyBorder="1" applyAlignment="1">
      <alignment horizontal="right" vertical="center"/>
    </xf>
    <xf numFmtId="0" fontId="6" fillId="0" borderId="0" xfId="0" applyFont="1" applyBorder="1" applyAlignment="1">
      <alignment horizontal="center" vertical="center"/>
    </xf>
    <xf numFmtId="0" fontId="7" fillId="0" borderId="1" xfId="0" applyFont="1" applyBorder="1" applyAlignment="1">
      <alignment horizontal="center" vertical="center"/>
    </xf>
    <xf numFmtId="0" fontId="6" fillId="0" borderId="0" xfId="0" applyFont="1" applyBorder="1" applyAlignment="1">
      <alignment horizontal="left" vertical="center"/>
    </xf>
    <xf numFmtId="0" fontId="3" fillId="0" borderId="19" xfId="0" applyFont="1" applyBorder="1">
      <alignment vertical="center"/>
    </xf>
    <xf numFmtId="0" fontId="3" fillId="0" borderId="10" xfId="0" applyFont="1" applyBorder="1">
      <alignment vertical="center"/>
    </xf>
    <xf numFmtId="0" fontId="3" fillId="0" borderId="20" xfId="0" applyFont="1" applyBorder="1">
      <alignment vertical="center"/>
    </xf>
    <xf numFmtId="0" fontId="7" fillId="0" borderId="1" xfId="0" applyFont="1" applyFill="1" applyBorder="1" applyAlignment="1">
      <alignment horizontal="center" vertical="center"/>
    </xf>
    <xf numFmtId="0" fontId="6" fillId="0" borderId="0" xfId="0" applyFont="1" applyFill="1" applyBorder="1">
      <alignment vertical="center"/>
    </xf>
    <xf numFmtId="0" fontId="3" fillId="2" borderId="21" xfId="0" applyFont="1" applyFill="1" applyBorder="1">
      <alignment vertical="center"/>
    </xf>
    <xf numFmtId="0" fontId="3" fillId="2" borderId="23" xfId="0" applyFont="1" applyFill="1" applyBorder="1">
      <alignment vertical="center"/>
    </xf>
    <xf numFmtId="0" fontId="3" fillId="2" borderId="25" xfId="0" applyFont="1" applyFill="1" applyBorder="1">
      <alignment vertical="center"/>
    </xf>
    <xf numFmtId="0" fontId="3" fillId="2" borderId="26" xfId="0" applyFont="1" applyFill="1" applyBorder="1">
      <alignment vertical="center"/>
    </xf>
    <xf numFmtId="0" fontId="13" fillId="0" borderId="0" xfId="1" applyFont="1">
      <alignment vertical="center"/>
    </xf>
    <xf numFmtId="0" fontId="13" fillId="0" borderId="0" xfId="1" applyFont="1" applyAlignment="1">
      <alignment horizontal="center" vertical="center"/>
    </xf>
    <xf numFmtId="0" fontId="13" fillId="0" borderId="0" xfId="1" applyFont="1" applyAlignment="1">
      <alignment horizontal="left" vertical="center" wrapText="1"/>
    </xf>
    <xf numFmtId="0" fontId="13" fillId="0" borderId="0" xfId="1" applyFont="1" applyAlignment="1">
      <alignment horizontal="left" vertical="center" wrapText="1"/>
    </xf>
    <xf numFmtId="0" fontId="17" fillId="0" borderId="0" xfId="1" applyFont="1" applyAlignment="1">
      <alignment horizontal="left" vertical="center" wrapText="1"/>
    </xf>
    <xf numFmtId="0" fontId="19" fillId="0" borderId="0" xfId="2">
      <alignment vertical="center"/>
    </xf>
    <xf numFmtId="0" fontId="14" fillId="0" borderId="0" xfId="1" applyFont="1" applyAlignment="1">
      <alignment horizontal="center" vertical="center"/>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6" xfId="0" applyFont="1" applyBorder="1" applyAlignment="1">
      <alignment horizontal="center" vertical="center"/>
    </xf>
    <xf numFmtId="0" fontId="6" fillId="0" borderId="0" xfId="0" applyFont="1" applyBorder="1" applyAlignment="1">
      <alignment horizontal="center" vertical="center"/>
    </xf>
    <xf numFmtId="0" fontId="6" fillId="0" borderId="7" xfId="0" applyFont="1" applyBorder="1" applyAlignment="1">
      <alignment horizontal="center" vertical="center"/>
    </xf>
    <xf numFmtId="176" fontId="8" fillId="0" borderId="0" xfId="0" applyNumberFormat="1" applyFont="1" applyBorder="1" applyAlignment="1">
      <alignment horizontal="center" vertical="center"/>
    </xf>
    <xf numFmtId="0" fontId="7" fillId="2" borderId="14" xfId="0" applyFont="1" applyFill="1" applyBorder="1" applyAlignment="1">
      <alignment horizontal="center" vertical="center"/>
    </xf>
    <xf numFmtId="0" fontId="7" fillId="2" borderId="12" xfId="0" applyFont="1" applyFill="1" applyBorder="1" applyAlignment="1">
      <alignment horizontal="center" vertical="center"/>
    </xf>
    <xf numFmtId="0" fontId="7" fillId="2" borderId="13" xfId="0" applyFont="1" applyFill="1" applyBorder="1" applyAlignment="1">
      <alignment horizontal="center" vertical="center"/>
    </xf>
    <xf numFmtId="0" fontId="7" fillId="2" borderId="2" xfId="0" applyFont="1" applyFill="1" applyBorder="1" applyAlignment="1">
      <alignment horizontal="center" vertical="center"/>
    </xf>
    <xf numFmtId="0" fontId="7" fillId="2" borderId="3" xfId="0" applyFont="1" applyFill="1" applyBorder="1" applyAlignment="1">
      <alignment horizontal="center" vertical="center"/>
    </xf>
    <xf numFmtId="0" fontId="7" fillId="2" borderId="4" xfId="0" applyFont="1" applyFill="1" applyBorder="1" applyAlignment="1">
      <alignment horizontal="center" vertical="center"/>
    </xf>
    <xf numFmtId="0" fontId="9" fillId="0" borderId="18" xfId="0" applyFont="1" applyBorder="1" applyAlignment="1">
      <alignment horizontal="left" vertical="center"/>
    </xf>
    <xf numFmtId="0" fontId="9" fillId="0" borderId="7" xfId="0" applyFont="1" applyBorder="1" applyAlignment="1">
      <alignment horizontal="center" vertical="center"/>
    </xf>
    <xf numFmtId="0" fontId="4" fillId="0" borderId="0" xfId="0" applyFont="1" applyBorder="1" applyAlignment="1">
      <alignment horizontal="left" vertical="center"/>
    </xf>
    <xf numFmtId="0" fontId="4" fillId="0" borderId="10" xfId="0" applyFont="1" applyBorder="1" applyAlignment="1">
      <alignment horizontal="left" vertical="center"/>
    </xf>
    <xf numFmtId="0" fontId="10" fillId="3" borderId="0" xfId="0" applyFont="1" applyFill="1" applyBorder="1" applyAlignment="1">
      <alignment horizontal="center" vertical="center"/>
    </xf>
    <xf numFmtId="0" fontId="10" fillId="3" borderId="17" xfId="0" applyFont="1" applyFill="1" applyBorder="1" applyAlignment="1">
      <alignment horizontal="center" vertical="center"/>
    </xf>
    <xf numFmtId="0" fontId="10" fillId="3" borderId="0" xfId="0" applyFont="1" applyFill="1" applyAlignment="1">
      <alignment horizontal="center" vertical="center"/>
    </xf>
    <xf numFmtId="0" fontId="11" fillId="3" borderId="0" xfId="0" applyFont="1" applyFill="1" applyAlignment="1">
      <alignment horizontal="center" vertical="center"/>
    </xf>
    <xf numFmtId="0" fontId="10" fillId="3" borderId="0" xfId="0" applyFont="1" applyFill="1" applyAlignment="1">
      <alignment horizontal="left" vertical="center"/>
    </xf>
    <xf numFmtId="0" fontId="9" fillId="0" borderId="17" xfId="0" applyFont="1" applyBorder="1" applyAlignment="1">
      <alignment horizontal="left" vertical="center"/>
    </xf>
    <xf numFmtId="0" fontId="9" fillId="0" borderId="0" xfId="0" applyFont="1" applyBorder="1" applyAlignment="1">
      <alignment horizontal="left"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9" fillId="0" borderId="8" xfId="0" applyFont="1" applyBorder="1" applyAlignment="1">
      <alignment horizontal="left" vertical="center"/>
    </xf>
    <xf numFmtId="0" fontId="5" fillId="0" borderId="16" xfId="0" applyFont="1" applyBorder="1" applyAlignment="1">
      <alignment horizontal="center" vertical="center"/>
    </xf>
    <xf numFmtId="0" fontId="5" fillId="0" borderId="0" xfId="0" applyFont="1" applyBorder="1" applyAlignment="1">
      <alignment horizontal="center" vertical="center"/>
    </xf>
    <xf numFmtId="0" fontId="5" fillId="0" borderId="7" xfId="0" applyFont="1" applyBorder="1" applyAlignment="1">
      <alignment horizontal="center" vertical="center"/>
    </xf>
    <xf numFmtId="0" fontId="3" fillId="2" borderId="9" xfId="0" applyFont="1" applyFill="1" applyBorder="1" applyAlignment="1">
      <alignment horizontal="center" vertical="center"/>
    </xf>
    <xf numFmtId="0" fontId="3" fillId="2" borderId="22" xfId="0" applyFont="1" applyFill="1" applyBorder="1" applyAlignment="1">
      <alignment horizontal="center" vertical="center"/>
    </xf>
    <xf numFmtId="0" fontId="3" fillId="0" borderId="9" xfId="0" applyFont="1" applyBorder="1" applyAlignment="1">
      <alignment horizontal="center" vertical="center"/>
    </xf>
    <xf numFmtId="0" fontId="3" fillId="0" borderId="22" xfId="0" applyFont="1" applyBorder="1" applyAlignment="1">
      <alignment horizontal="center" vertical="center"/>
    </xf>
    <xf numFmtId="0" fontId="3" fillId="0" borderId="27" xfId="0" applyFont="1" applyBorder="1" applyAlignment="1">
      <alignment horizontal="center" vertical="center"/>
    </xf>
    <xf numFmtId="0" fontId="3" fillId="0" borderId="28" xfId="0" applyFont="1" applyBorder="1" applyAlignment="1">
      <alignment horizontal="center" vertical="center"/>
    </xf>
    <xf numFmtId="0" fontId="3" fillId="0" borderId="29" xfId="0" applyFont="1" applyBorder="1" applyAlignment="1">
      <alignment horizontal="center" vertical="center"/>
    </xf>
    <xf numFmtId="0" fontId="3" fillId="0" borderId="30" xfId="0" applyFont="1" applyBorder="1" applyAlignment="1">
      <alignment horizontal="center" vertical="center"/>
    </xf>
    <xf numFmtId="0" fontId="3" fillId="0" borderId="31" xfId="0" applyFont="1" applyBorder="1" applyAlignment="1">
      <alignment horizontal="center" vertical="center"/>
    </xf>
    <xf numFmtId="0" fontId="3" fillId="0" borderId="32" xfId="0" applyFont="1" applyBorder="1" applyAlignment="1">
      <alignment horizontal="center" vertical="center"/>
    </xf>
    <xf numFmtId="176" fontId="3" fillId="0" borderId="9" xfId="0" applyNumberFormat="1" applyFont="1" applyBorder="1" applyAlignment="1">
      <alignment horizontal="center" vertical="center"/>
    </xf>
    <xf numFmtId="0" fontId="5" fillId="0" borderId="0" xfId="0" applyFont="1" applyAlignment="1">
      <alignment horizontal="center" vertical="center"/>
    </xf>
    <xf numFmtId="0" fontId="3" fillId="2" borderId="33" xfId="0" applyFont="1" applyFill="1" applyBorder="1" applyAlignment="1">
      <alignment horizontal="center" vertical="center"/>
    </xf>
  </cellXfs>
  <cellStyles count="3">
    <cellStyle name="ハイパーリンク" xfId="2" builtinId="8"/>
    <cellStyle name="標準" xfId="0" builtinId="0"/>
    <cellStyle name="標準 2 2" xfId="1"/>
  </cellStyles>
  <dxfs count="0"/>
  <tableStyles count="0" defaultTableStyle="TableStyleMedium2" defaultPivotStyle="PivotStyleLight16"/>
  <colors>
    <mruColors>
      <color rgb="FFFEDAFC"/>
      <color rgb="FFFF9900"/>
      <color rgb="FFFF3300"/>
      <color rgb="FFFF6600"/>
      <color rgb="FFFFFF00"/>
      <color rgb="FFFFCCFF"/>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fmlaLink="$A$14" lockText="1" noThreeD="1"/>
</file>

<file path=xl/ctrlProps/ctrlProp10.xml><?xml version="1.0" encoding="utf-8"?>
<formControlPr xmlns="http://schemas.microsoft.com/office/spreadsheetml/2009/9/main" objectType="CheckBox" checked="Checked" fmlaLink="$A$31" lockText="1" noThreeD="1"/>
</file>

<file path=xl/ctrlProps/ctrlProp11.xml><?xml version="1.0" encoding="utf-8"?>
<formControlPr xmlns="http://schemas.microsoft.com/office/spreadsheetml/2009/9/main" objectType="CheckBox" checked="Checked" fmlaLink="$A$37" lockText="1" noThreeD="1"/>
</file>

<file path=xl/ctrlProps/ctrlProp12.xml><?xml version="1.0" encoding="utf-8"?>
<formControlPr xmlns="http://schemas.microsoft.com/office/spreadsheetml/2009/9/main" objectType="CheckBox" fmlaLink="$A$48" lockText="1" noThreeD="1"/>
</file>

<file path=xl/ctrlProps/ctrlProp2.xml><?xml version="1.0" encoding="utf-8"?>
<formControlPr xmlns="http://schemas.microsoft.com/office/spreadsheetml/2009/9/main" objectType="CheckBox" fmlaLink="$A$31" lockText="1" noThreeD="1"/>
</file>

<file path=xl/ctrlProps/ctrlProp3.xml><?xml version="1.0" encoding="utf-8"?>
<formControlPr xmlns="http://schemas.microsoft.com/office/spreadsheetml/2009/9/main" objectType="CheckBox" fmlaLink="$A$37" lockText="1" noThreeD="1"/>
</file>

<file path=xl/ctrlProps/ctrlProp4.xml><?xml version="1.0" encoding="utf-8"?>
<formControlPr xmlns="http://schemas.microsoft.com/office/spreadsheetml/2009/9/main" objectType="CheckBox" fmlaLink="$A$48" lockText="1" noThreeD="1"/>
</file>

<file path=xl/ctrlProps/ctrlProp5.xml><?xml version="1.0" encoding="utf-8"?>
<formControlPr xmlns="http://schemas.microsoft.com/office/spreadsheetml/2009/9/main" objectType="CheckBox" checked="Checked" fmlaLink="$A$14" lockText="1" noThreeD="1"/>
</file>

<file path=xl/ctrlProps/ctrlProp6.xml><?xml version="1.0" encoding="utf-8"?>
<formControlPr xmlns="http://schemas.microsoft.com/office/spreadsheetml/2009/9/main" objectType="CheckBox" checked="Checked" fmlaLink="$A$31" lockText="1" noThreeD="1"/>
</file>

<file path=xl/ctrlProps/ctrlProp7.xml><?xml version="1.0" encoding="utf-8"?>
<formControlPr xmlns="http://schemas.microsoft.com/office/spreadsheetml/2009/9/main" objectType="CheckBox" fmlaLink="$A$37" lockText="1" noThreeD="1"/>
</file>

<file path=xl/ctrlProps/ctrlProp8.xml><?xml version="1.0" encoding="utf-8"?>
<formControlPr xmlns="http://schemas.microsoft.com/office/spreadsheetml/2009/9/main" objectType="CheckBox" fmlaLink="$A$48" lockText="1" noThreeD="1"/>
</file>

<file path=xl/ctrlProps/ctrlProp9.xml><?xml version="1.0" encoding="utf-8"?>
<formControlPr xmlns="http://schemas.microsoft.com/office/spreadsheetml/2009/9/main" objectType="CheckBox" checked="Checked" fmlaLink="$A$14" lockText="1" noThreeD="1"/>
</file>

<file path=xl/drawings/drawing1.xml><?xml version="1.0" encoding="utf-8"?>
<xdr:wsDr xmlns:xdr="http://schemas.openxmlformats.org/drawingml/2006/spreadsheetDrawing" xmlns:a="http://schemas.openxmlformats.org/drawingml/2006/main">
  <xdr:twoCellAnchor>
    <xdr:from>
      <xdr:col>1</xdr:col>
      <xdr:colOff>292100</xdr:colOff>
      <xdr:row>5</xdr:row>
      <xdr:rowOff>101600</xdr:rowOff>
    </xdr:from>
    <xdr:to>
      <xdr:col>2</xdr:col>
      <xdr:colOff>0</xdr:colOff>
      <xdr:row>5</xdr:row>
      <xdr:rowOff>285750</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920750" y="1244600"/>
          <a:ext cx="336550" cy="127000"/>
        </a:xfrm>
        <a:prstGeom prst="rect">
          <a:avLst/>
        </a:prstGeom>
        <a:solidFill>
          <a:srgbClr val="FEDAF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54667</xdr:colOff>
      <xdr:row>8</xdr:row>
      <xdr:rowOff>76201</xdr:rowOff>
    </xdr:from>
    <xdr:to>
      <xdr:col>10</xdr:col>
      <xdr:colOff>692842</xdr:colOff>
      <xdr:row>10</xdr:row>
      <xdr:rowOff>133351</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800102" y="1575353"/>
          <a:ext cx="7123457" cy="405020"/>
        </a:xfrm>
        <a:prstGeom prst="roundRect">
          <a:avLst/>
        </a:prstGeom>
        <a:solidFill>
          <a:schemeClr val="accent1">
            <a:lumMod val="20000"/>
            <a:lumOff val="80000"/>
          </a:schemeClr>
        </a:solidFill>
        <a:ln w="38100">
          <a:solidFill>
            <a:schemeClr val="accent1">
              <a:lumMod val="75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600"/>
            <a:t>　ＳＴＥＰ１　出産予定日の１～２か月前まで</a:t>
          </a:r>
          <a:endParaRPr kumimoji="1" lang="ja-JP" altLang="en-US" sz="1100"/>
        </a:p>
      </xdr:txBody>
    </xdr:sp>
    <xdr:clientData/>
  </xdr:twoCellAnchor>
  <xdr:twoCellAnchor>
    <xdr:from>
      <xdr:col>1</xdr:col>
      <xdr:colOff>46383</xdr:colOff>
      <xdr:row>11</xdr:row>
      <xdr:rowOff>19049</xdr:rowOff>
    </xdr:from>
    <xdr:to>
      <xdr:col>5</xdr:col>
      <xdr:colOff>579783</xdr:colOff>
      <xdr:row>14</xdr:row>
      <xdr:rowOff>123824</xdr:rowOff>
    </xdr:to>
    <xdr:sp macro="" textlink="">
      <xdr:nvSpPr>
        <xdr:cNvPr id="4" name="ホームベース 3">
          <a:extLst>
            <a:ext uri="{FF2B5EF4-FFF2-40B4-BE49-F238E27FC236}">
              <a16:creationId xmlns:a16="http://schemas.microsoft.com/office/drawing/2014/main" id="{00000000-0008-0000-0100-000004000000}"/>
            </a:ext>
          </a:extLst>
        </xdr:cNvPr>
        <xdr:cNvSpPr/>
      </xdr:nvSpPr>
      <xdr:spPr>
        <a:xfrm>
          <a:off x="791818" y="2040006"/>
          <a:ext cx="3291508" cy="626579"/>
        </a:xfrm>
        <a:prstGeom prst="homePlate">
          <a:avLst/>
        </a:prstGeom>
        <a:solidFill>
          <a:srgbClr val="FFFF00"/>
        </a:solidFill>
        <a:ln w="28575">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a:solidFill>
                <a:srgbClr val="FF0000"/>
              </a:solidFill>
              <a:latin typeface="ＭＳ ゴシック" panose="020B0609070205080204" pitchFamily="49" charset="-128"/>
              <a:ea typeface="ＭＳ ゴシック" panose="020B0609070205080204" pitchFamily="49" charset="-128"/>
            </a:rPr>
            <a:t>①管理職員がスケジュール表</a:t>
          </a:r>
          <a:endParaRPr kumimoji="1" lang="en-US" altLang="ja-JP" sz="1400" b="1">
            <a:solidFill>
              <a:srgbClr val="FF0000"/>
            </a:solidFill>
            <a:latin typeface="ＭＳ ゴシック" panose="020B0609070205080204" pitchFamily="49" charset="-128"/>
            <a:ea typeface="ＭＳ ゴシック" panose="020B0609070205080204" pitchFamily="49" charset="-128"/>
          </a:endParaRPr>
        </a:p>
        <a:p>
          <a:pPr algn="l"/>
          <a:r>
            <a:rPr kumimoji="1" lang="ja-JP" altLang="en-US" sz="1400" b="1">
              <a:solidFill>
                <a:srgbClr val="FF0000"/>
              </a:solidFill>
              <a:latin typeface="ＭＳ ゴシック" panose="020B0609070205080204" pitchFamily="49" charset="-128"/>
              <a:ea typeface="ＭＳ ゴシック" panose="020B0609070205080204" pitchFamily="49" charset="-128"/>
            </a:rPr>
            <a:t>　を作成しましょう。</a:t>
          </a:r>
          <a:endParaRPr kumimoji="1" lang="ja-JP" altLang="en-US" sz="1100" b="1">
            <a:solidFill>
              <a:srgbClr val="FF0000"/>
            </a:solidFill>
            <a:latin typeface="ＭＳ ゴシック" panose="020B0609070205080204" pitchFamily="49" charset="-128"/>
            <a:ea typeface="ＭＳ ゴシック" panose="020B0609070205080204" pitchFamily="49" charset="-128"/>
          </a:endParaRPr>
        </a:p>
      </xdr:txBody>
    </xdr:sp>
    <xdr:clientData/>
  </xdr:twoCellAnchor>
  <mc:AlternateContent xmlns:mc="http://schemas.openxmlformats.org/markup-compatibility/2006">
    <mc:Choice xmlns:a14="http://schemas.microsoft.com/office/drawing/2010/main" Requires="a14">
      <xdr:twoCellAnchor editAs="oneCell">
        <xdr:from>
          <xdr:col>4</xdr:col>
          <xdr:colOff>295275</xdr:colOff>
          <xdr:row>12</xdr:row>
          <xdr:rowOff>28575</xdr:rowOff>
        </xdr:from>
        <xdr:to>
          <xdr:col>5</xdr:col>
          <xdr:colOff>638175</xdr:colOff>
          <xdr:row>14</xdr:row>
          <xdr:rowOff>152400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1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作成したら✓</a:t>
              </a:r>
            </a:p>
          </xdr:txBody>
        </xdr:sp>
        <xdr:clientData/>
      </xdr:twoCellAnchor>
    </mc:Choice>
    <mc:Fallback/>
  </mc:AlternateContent>
  <xdr:twoCellAnchor>
    <xdr:from>
      <xdr:col>1</xdr:col>
      <xdr:colOff>95250</xdr:colOff>
      <xdr:row>8</xdr:row>
      <xdr:rowOff>161925</xdr:rowOff>
    </xdr:from>
    <xdr:to>
      <xdr:col>1</xdr:col>
      <xdr:colOff>276225</xdr:colOff>
      <xdr:row>10</xdr:row>
      <xdr:rowOff>9525</xdr:rowOff>
    </xdr:to>
    <xdr:sp macro="" textlink="">
      <xdr:nvSpPr>
        <xdr:cNvPr id="3" name="星 5 2">
          <a:extLst>
            <a:ext uri="{FF2B5EF4-FFF2-40B4-BE49-F238E27FC236}">
              <a16:creationId xmlns:a16="http://schemas.microsoft.com/office/drawing/2014/main" id="{00000000-0008-0000-0100-000003000000}"/>
            </a:ext>
          </a:extLst>
        </xdr:cNvPr>
        <xdr:cNvSpPr/>
      </xdr:nvSpPr>
      <xdr:spPr>
        <a:xfrm>
          <a:off x="834838" y="1652307"/>
          <a:ext cx="180975" cy="183777"/>
        </a:xfrm>
        <a:prstGeom prst="star5">
          <a:avLst/>
        </a:prstGeom>
        <a:solidFill>
          <a:srgbClr val="FF6600"/>
        </a:solidFill>
        <a:ln>
          <a:solidFill>
            <a:srgbClr val="FF33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69990</xdr:colOff>
      <xdr:row>16</xdr:row>
      <xdr:rowOff>140806</xdr:rowOff>
    </xdr:from>
    <xdr:to>
      <xdr:col>10</xdr:col>
      <xdr:colOff>679590</xdr:colOff>
      <xdr:row>27</xdr:row>
      <xdr:rowOff>33131</xdr:rowOff>
    </xdr:to>
    <xdr:sp macro="" textlink="">
      <xdr:nvSpPr>
        <xdr:cNvPr id="6" name="角丸四角形 5">
          <a:extLst>
            <a:ext uri="{FF2B5EF4-FFF2-40B4-BE49-F238E27FC236}">
              <a16:creationId xmlns:a16="http://schemas.microsoft.com/office/drawing/2014/main" id="{00000000-0008-0000-0100-000006000000}"/>
            </a:ext>
          </a:extLst>
        </xdr:cNvPr>
        <xdr:cNvSpPr/>
      </xdr:nvSpPr>
      <xdr:spPr>
        <a:xfrm>
          <a:off x="815425" y="3039719"/>
          <a:ext cx="7094882" cy="1855303"/>
        </a:xfrm>
        <a:prstGeom prst="roundRect">
          <a:avLst>
            <a:gd name="adj" fmla="val 7261"/>
          </a:avLst>
        </a:prstGeom>
        <a:noFill/>
        <a:ln w="57150">
          <a:solidFill>
            <a:schemeClr val="accent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xdr:col>
      <xdr:colOff>65433</xdr:colOff>
      <xdr:row>33</xdr:row>
      <xdr:rowOff>28575</xdr:rowOff>
    </xdr:from>
    <xdr:to>
      <xdr:col>10</xdr:col>
      <xdr:colOff>675033</xdr:colOff>
      <xdr:row>35</xdr:row>
      <xdr:rowOff>57150</xdr:rowOff>
    </xdr:to>
    <xdr:sp macro="" textlink="">
      <xdr:nvSpPr>
        <xdr:cNvPr id="8" name="角丸四角形 7">
          <a:extLst>
            <a:ext uri="{FF2B5EF4-FFF2-40B4-BE49-F238E27FC236}">
              <a16:creationId xmlns:a16="http://schemas.microsoft.com/office/drawing/2014/main" id="{00000000-0008-0000-0100-000008000000}"/>
            </a:ext>
          </a:extLst>
        </xdr:cNvPr>
        <xdr:cNvSpPr/>
      </xdr:nvSpPr>
      <xdr:spPr>
        <a:xfrm>
          <a:off x="810868" y="5934075"/>
          <a:ext cx="7094882" cy="376445"/>
        </a:xfrm>
        <a:prstGeom prst="roundRect">
          <a:avLst/>
        </a:prstGeom>
        <a:solidFill>
          <a:schemeClr val="accent1">
            <a:lumMod val="20000"/>
            <a:lumOff val="80000"/>
          </a:schemeClr>
        </a:solidFill>
        <a:ln w="38100">
          <a:solidFill>
            <a:schemeClr val="accent1">
              <a:lumMod val="75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600"/>
            <a:t>　ＳＴＥＰ２　子の出生後のフォローアップ</a:t>
          </a:r>
          <a:endParaRPr kumimoji="1" lang="ja-JP" altLang="en-US" sz="1100"/>
        </a:p>
      </xdr:txBody>
    </xdr:sp>
    <xdr:clientData/>
  </xdr:twoCellAnchor>
  <xdr:twoCellAnchor>
    <xdr:from>
      <xdr:col>1</xdr:col>
      <xdr:colOff>110938</xdr:colOff>
      <xdr:row>33</xdr:row>
      <xdr:rowOff>112619</xdr:rowOff>
    </xdr:from>
    <xdr:to>
      <xdr:col>1</xdr:col>
      <xdr:colOff>291913</xdr:colOff>
      <xdr:row>34</xdr:row>
      <xdr:rowOff>112619</xdr:rowOff>
    </xdr:to>
    <xdr:sp macro="" textlink="">
      <xdr:nvSpPr>
        <xdr:cNvPr id="9" name="星 5 8">
          <a:extLst>
            <a:ext uri="{FF2B5EF4-FFF2-40B4-BE49-F238E27FC236}">
              <a16:creationId xmlns:a16="http://schemas.microsoft.com/office/drawing/2014/main" id="{00000000-0008-0000-0100-000009000000}"/>
            </a:ext>
          </a:extLst>
        </xdr:cNvPr>
        <xdr:cNvSpPr/>
      </xdr:nvSpPr>
      <xdr:spPr>
        <a:xfrm>
          <a:off x="850526" y="5883648"/>
          <a:ext cx="180975" cy="168089"/>
        </a:xfrm>
        <a:prstGeom prst="star5">
          <a:avLst/>
        </a:prstGeom>
        <a:solidFill>
          <a:srgbClr val="FF6600"/>
        </a:solidFill>
        <a:ln>
          <a:solidFill>
            <a:srgbClr val="FF33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47625</xdr:colOff>
      <xdr:row>27</xdr:row>
      <xdr:rowOff>70812</xdr:rowOff>
    </xdr:from>
    <xdr:to>
      <xdr:col>10</xdr:col>
      <xdr:colOff>104775</xdr:colOff>
      <xdr:row>31</xdr:row>
      <xdr:rowOff>0</xdr:rowOff>
    </xdr:to>
    <xdr:sp macro="" textlink="">
      <xdr:nvSpPr>
        <xdr:cNvPr id="10" name="ホームベース 9">
          <a:extLst>
            <a:ext uri="{FF2B5EF4-FFF2-40B4-BE49-F238E27FC236}">
              <a16:creationId xmlns:a16="http://schemas.microsoft.com/office/drawing/2014/main" id="{00000000-0008-0000-0100-00000A000000}"/>
            </a:ext>
          </a:extLst>
        </xdr:cNvPr>
        <xdr:cNvSpPr/>
      </xdr:nvSpPr>
      <xdr:spPr>
        <a:xfrm>
          <a:off x="793060" y="4816747"/>
          <a:ext cx="6542432" cy="641491"/>
        </a:xfrm>
        <a:prstGeom prst="homePlate">
          <a:avLst/>
        </a:prstGeom>
        <a:solidFill>
          <a:srgbClr val="FFFF00"/>
        </a:solidFill>
        <a:ln w="28575">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a:solidFill>
                <a:srgbClr val="FF0000"/>
              </a:solidFill>
              <a:latin typeface="ＭＳ ゴシック" panose="020B0609070205080204" pitchFamily="49" charset="-128"/>
              <a:ea typeface="ＭＳ ゴシック" panose="020B0609070205080204" pitchFamily="49" charset="-128"/>
            </a:rPr>
            <a:t>②周囲の職員に対し状況説明、協力要請及び事務分担の見直しなど、</a:t>
          </a:r>
          <a:endParaRPr kumimoji="1" lang="en-US" altLang="ja-JP" sz="1400" b="1">
            <a:solidFill>
              <a:srgbClr val="FF0000"/>
            </a:solidFill>
            <a:latin typeface="ＭＳ ゴシック" panose="020B0609070205080204" pitchFamily="49" charset="-128"/>
            <a:ea typeface="ＭＳ ゴシック" panose="020B0609070205080204" pitchFamily="49" charset="-128"/>
          </a:endParaRPr>
        </a:p>
        <a:p>
          <a:pPr algn="l"/>
          <a:r>
            <a:rPr kumimoji="1" lang="ja-JP" altLang="en-US" sz="1400" b="1">
              <a:solidFill>
                <a:srgbClr val="FF0000"/>
              </a:solidFill>
              <a:latin typeface="ＭＳ ゴシック" panose="020B0609070205080204" pitchFamily="49" charset="-128"/>
              <a:ea typeface="ＭＳ ゴシック" panose="020B0609070205080204" pitchFamily="49" charset="-128"/>
            </a:rPr>
            <a:t>　必要に応じて休暇等が取得しやすい職場環境を整備します。</a:t>
          </a:r>
          <a:endParaRPr kumimoji="1" lang="ja-JP" altLang="en-US" sz="1100" b="1">
            <a:solidFill>
              <a:srgbClr val="FF0000"/>
            </a:solidFill>
            <a:latin typeface="ＭＳ ゴシック" panose="020B0609070205080204" pitchFamily="49" charset="-128"/>
            <a:ea typeface="ＭＳ ゴシック" panose="020B0609070205080204" pitchFamily="49" charset="-128"/>
          </a:endParaRPr>
        </a:p>
      </xdr:txBody>
    </xdr:sp>
    <xdr:clientData/>
  </xdr:twoCellAnchor>
  <mc:AlternateContent xmlns:mc="http://schemas.openxmlformats.org/markup-compatibility/2006">
    <mc:Choice xmlns:a14="http://schemas.microsoft.com/office/drawing/2010/main" Requires="a14">
      <xdr:twoCellAnchor editAs="oneCell">
        <xdr:from>
          <xdr:col>8</xdr:col>
          <xdr:colOff>495300</xdr:colOff>
          <xdr:row>28</xdr:row>
          <xdr:rowOff>85725</xdr:rowOff>
        </xdr:from>
        <xdr:to>
          <xdr:col>10</xdr:col>
          <xdr:colOff>95250</xdr:colOff>
          <xdr:row>31</xdr:row>
          <xdr:rowOff>38100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1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実施したら✓</a:t>
              </a:r>
            </a:p>
          </xdr:txBody>
        </xdr:sp>
        <xdr:clientData/>
      </xdr:twoCellAnchor>
    </mc:Choice>
    <mc:Fallback/>
  </mc:AlternateContent>
  <xdr:twoCellAnchor>
    <xdr:from>
      <xdr:col>1</xdr:col>
      <xdr:colOff>66675</xdr:colOff>
      <xdr:row>35</xdr:row>
      <xdr:rowOff>104775</xdr:rowOff>
    </xdr:from>
    <xdr:to>
      <xdr:col>10</xdr:col>
      <xdr:colOff>695741</xdr:colOff>
      <xdr:row>37</xdr:row>
      <xdr:rowOff>133350</xdr:rowOff>
    </xdr:to>
    <xdr:sp macro="" textlink="">
      <xdr:nvSpPr>
        <xdr:cNvPr id="12" name="ホームベース 11">
          <a:extLst>
            <a:ext uri="{FF2B5EF4-FFF2-40B4-BE49-F238E27FC236}">
              <a16:creationId xmlns:a16="http://schemas.microsoft.com/office/drawing/2014/main" id="{00000000-0008-0000-0100-00000C000000}"/>
            </a:ext>
          </a:extLst>
        </xdr:cNvPr>
        <xdr:cNvSpPr/>
      </xdr:nvSpPr>
      <xdr:spPr>
        <a:xfrm>
          <a:off x="812110" y="6242188"/>
          <a:ext cx="7114348" cy="376445"/>
        </a:xfrm>
        <a:prstGeom prst="homePlate">
          <a:avLst/>
        </a:prstGeom>
        <a:solidFill>
          <a:srgbClr val="FFFF00"/>
        </a:solidFill>
        <a:ln w="28575">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a:solidFill>
                <a:srgbClr val="FF0000"/>
              </a:solidFill>
              <a:latin typeface="+mn-ea"/>
              <a:ea typeface="+mn-ea"/>
            </a:rPr>
            <a:t>③次の休暇を合計で５日以上取得しましたか</a:t>
          </a:r>
          <a:r>
            <a:rPr kumimoji="1" lang="en-US" altLang="ja-JP" sz="1400" b="1">
              <a:solidFill>
                <a:srgbClr val="FF0000"/>
              </a:solidFill>
              <a:latin typeface="+mn-ea"/>
              <a:ea typeface="+mn-ea"/>
            </a:rPr>
            <a:t>(</a:t>
          </a:r>
          <a:r>
            <a:rPr kumimoji="1" lang="ja-JP" altLang="en-US" sz="1400" b="1">
              <a:solidFill>
                <a:srgbClr val="FF0000"/>
              </a:solidFill>
              <a:latin typeface="+mn-ea"/>
              <a:ea typeface="+mn-ea"/>
            </a:rPr>
            <a:t>子の出生前後の１か月間</a:t>
          </a:r>
          <a:r>
            <a:rPr kumimoji="1" lang="en-US" altLang="ja-JP" sz="1400" b="1">
              <a:solidFill>
                <a:srgbClr val="FF0000"/>
              </a:solidFill>
              <a:latin typeface="+mn-ea"/>
              <a:ea typeface="+mn-ea"/>
            </a:rPr>
            <a:t>)</a:t>
          </a:r>
          <a:r>
            <a:rPr kumimoji="1" lang="ja-JP" altLang="en-US" sz="1400" b="1">
              <a:solidFill>
                <a:srgbClr val="FF0000"/>
              </a:solidFill>
              <a:latin typeface="+mn-ea"/>
              <a:ea typeface="+mn-ea"/>
            </a:rPr>
            <a:t>。</a:t>
          </a:r>
          <a:endParaRPr kumimoji="1" lang="ja-JP" altLang="en-US" sz="1100" b="1">
            <a:solidFill>
              <a:srgbClr val="FF0000"/>
            </a:solidFill>
            <a:latin typeface="+mn-ea"/>
            <a:ea typeface="+mn-ea"/>
          </a:endParaRPr>
        </a:p>
      </xdr:txBody>
    </xdr:sp>
    <xdr:clientData/>
  </xdr:twoCellAnchor>
  <mc:AlternateContent xmlns:mc="http://schemas.openxmlformats.org/markup-compatibility/2006">
    <mc:Choice xmlns:a14="http://schemas.microsoft.com/office/drawing/2010/main" Requires="a14">
      <xdr:twoCellAnchor editAs="oneCell">
        <xdr:from>
          <xdr:col>9</xdr:col>
          <xdr:colOff>400050</xdr:colOff>
          <xdr:row>35</xdr:row>
          <xdr:rowOff>66675</xdr:rowOff>
        </xdr:from>
        <xdr:to>
          <xdr:col>11</xdr:col>
          <xdr:colOff>0</xdr:colOff>
          <xdr:row>38</xdr:row>
          <xdr:rowOff>19050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1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取得できたら✓</a:t>
              </a:r>
            </a:p>
          </xdr:txBody>
        </xdr:sp>
        <xdr:clientData/>
      </xdr:twoCellAnchor>
    </mc:Choice>
    <mc:Fallback/>
  </mc:AlternateContent>
  <xdr:twoCellAnchor>
    <xdr:from>
      <xdr:col>1</xdr:col>
      <xdr:colOff>64191</xdr:colOff>
      <xdr:row>40</xdr:row>
      <xdr:rowOff>66675</xdr:rowOff>
    </xdr:from>
    <xdr:to>
      <xdr:col>10</xdr:col>
      <xdr:colOff>673791</xdr:colOff>
      <xdr:row>46</xdr:row>
      <xdr:rowOff>66675</xdr:rowOff>
    </xdr:to>
    <xdr:sp macro="" textlink="">
      <xdr:nvSpPr>
        <xdr:cNvPr id="14" name="角丸四角形 13">
          <a:extLst>
            <a:ext uri="{FF2B5EF4-FFF2-40B4-BE49-F238E27FC236}">
              <a16:creationId xmlns:a16="http://schemas.microsoft.com/office/drawing/2014/main" id="{00000000-0008-0000-0100-00000E000000}"/>
            </a:ext>
          </a:extLst>
        </xdr:cNvPr>
        <xdr:cNvSpPr/>
      </xdr:nvSpPr>
      <xdr:spPr>
        <a:xfrm>
          <a:off x="809626" y="7189718"/>
          <a:ext cx="7094882" cy="1118153"/>
        </a:xfrm>
        <a:prstGeom prst="roundRect">
          <a:avLst>
            <a:gd name="adj" fmla="val 7261"/>
          </a:avLst>
        </a:prstGeom>
        <a:noFill/>
        <a:ln w="57150">
          <a:solidFill>
            <a:schemeClr val="accent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10</xdr:col>
      <xdr:colOff>247650</xdr:colOff>
      <xdr:row>42</xdr:row>
      <xdr:rowOff>19050</xdr:rowOff>
    </xdr:from>
    <xdr:to>
      <xdr:col>10</xdr:col>
      <xdr:colOff>647700</xdr:colOff>
      <xdr:row>44</xdr:row>
      <xdr:rowOff>28575</xdr:rowOff>
    </xdr:to>
    <xdr:sp macro="" textlink="">
      <xdr:nvSpPr>
        <xdr:cNvPr id="7" name="テキスト ボックス 6">
          <a:extLst>
            <a:ext uri="{FF2B5EF4-FFF2-40B4-BE49-F238E27FC236}">
              <a16:creationId xmlns:a16="http://schemas.microsoft.com/office/drawing/2014/main" id="{00000000-0008-0000-0100-000007000000}"/>
            </a:ext>
          </a:extLst>
        </xdr:cNvPr>
        <xdr:cNvSpPr txBox="1"/>
      </xdr:nvSpPr>
      <xdr:spPr>
        <a:xfrm>
          <a:off x="6715125" y="7639050"/>
          <a:ext cx="400050" cy="3714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a:t>
          </a:r>
          <a:endParaRPr kumimoji="1" lang="ja-JP" altLang="en-US" sz="1050"/>
        </a:p>
      </xdr:txBody>
    </xdr:sp>
    <xdr:clientData/>
  </xdr:twoCellAnchor>
  <xdr:twoCellAnchor>
    <xdr:from>
      <xdr:col>1</xdr:col>
      <xdr:colOff>47625</xdr:colOff>
      <xdr:row>46</xdr:row>
      <xdr:rowOff>123825</xdr:rowOff>
    </xdr:from>
    <xdr:to>
      <xdr:col>10</xdr:col>
      <xdr:colOff>687457</xdr:colOff>
      <xdr:row>48</xdr:row>
      <xdr:rowOff>123825</xdr:rowOff>
    </xdr:to>
    <xdr:sp macro="" textlink="">
      <xdr:nvSpPr>
        <xdr:cNvPr id="16" name="ホームベース 15">
          <a:extLst>
            <a:ext uri="{FF2B5EF4-FFF2-40B4-BE49-F238E27FC236}">
              <a16:creationId xmlns:a16="http://schemas.microsoft.com/office/drawing/2014/main" id="{00000000-0008-0000-0100-000010000000}"/>
            </a:ext>
          </a:extLst>
        </xdr:cNvPr>
        <xdr:cNvSpPr/>
      </xdr:nvSpPr>
      <xdr:spPr>
        <a:xfrm>
          <a:off x="793060" y="8224216"/>
          <a:ext cx="7125114" cy="347870"/>
        </a:xfrm>
        <a:prstGeom prst="homePlate">
          <a:avLst/>
        </a:prstGeom>
        <a:solidFill>
          <a:srgbClr val="FFFF00"/>
        </a:solidFill>
        <a:ln w="28575">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a:solidFill>
                <a:srgbClr val="FF0000"/>
              </a:solidFill>
              <a:latin typeface="+mn-ea"/>
              <a:ea typeface="+mn-ea"/>
            </a:rPr>
            <a:t>④休暇と休業を合計で１か月以上取得しましたか</a:t>
          </a:r>
          <a:r>
            <a:rPr kumimoji="1" lang="en-US" altLang="ja-JP" sz="1400" b="1">
              <a:solidFill>
                <a:srgbClr val="FF0000"/>
              </a:solidFill>
              <a:latin typeface="+mn-ea"/>
              <a:ea typeface="+mn-ea"/>
            </a:rPr>
            <a:t>(</a:t>
          </a:r>
          <a:r>
            <a:rPr kumimoji="1" lang="ja-JP" altLang="en-US" sz="1400" b="1">
              <a:solidFill>
                <a:srgbClr val="FF0000"/>
              </a:solidFill>
              <a:latin typeface="+mn-ea"/>
              <a:ea typeface="+mn-ea"/>
            </a:rPr>
            <a:t>子の出生後１年以内</a:t>
          </a:r>
          <a:r>
            <a:rPr kumimoji="1" lang="en-US" altLang="ja-JP" sz="1400" b="1">
              <a:solidFill>
                <a:srgbClr val="FF0000"/>
              </a:solidFill>
              <a:latin typeface="+mn-ea"/>
              <a:ea typeface="+mn-ea"/>
            </a:rPr>
            <a:t>)</a:t>
          </a:r>
          <a:r>
            <a:rPr kumimoji="1" lang="ja-JP" altLang="en-US" sz="1400" b="1">
              <a:solidFill>
                <a:srgbClr val="FF0000"/>
              </a:solidFill>
              <a:latin typeface="+mn-ea"/>
              <a:ea typeface="+mn-ea"/>
            </a:rPr>
            <a:t>。</a:t>
          </a:r>
          <a:endParaRPr kumimoji="1" lang="ja-JP" altLang="en-US" sz="1100" b="1">
            <a:solidFill>
              <a:srgbClr val="FF0000"/>
            </a:solidFill>
            <a:latin typeface="+mn-ea"/>
            <a:ea typeface="+mn-ea"/>
          </a:endParaRPr>
        </a:p>
      </xdr:txBody>
    </xdr:sp>
    <xdr:clientData/>
  </xdr:twoCellAnchor>
  <mc:AlternateContent xmlns:mc="http://schemas.openxmlformats.org/markup-compatibility/2006">
    <mc:Choice xmlns:a14="http://schemas.microsoft.com/office/drawing/2010/main" Requires="a14">
      <xdr:twoCellAnchor editAs="oneCell">
        <xdr:from>
          <xdr:col>9</xdr:col>
          <xdr:colOff>438150</xdr:colOff>
          <xdr:row>46</xdr:row>
          <xdr:rowOff>85725</xdr:rowOff>
        </xdr:from>
        <xdr:to>
          <xdr:col>12</xdr:col>
          <xdr:colOff>0</xdr:colOff>
          <xdr:row>49</xdr:row>
          <xdr:rowOff>28575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1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取得できたら✓</a:t>
              </a:r>
            </a:p>
          </xdr:txBody>
        </xdr:sp>
        <xdr:clientData/>
      </xdr:twoCellAnchor>
    </mc:Choice>
    <mc:Fallback/>
  </mc:AlternateContent>
  <xdr:twoCellAnchor>
    <xdr:from>
      <xdr:col>6</xdr:col>
      <xdr:colOff>135833</xdr:colOff>
      <xdr:row>55</xdr:row>
      <xdr:rowOff>8283</xdr:rowOff>
    </xdr:from>
    <xdr:to>
      <xdr:col>8</xdr:col>
      <xdr:colOff>316808</xdr:colOff>
      <xdr:row>57</xdr:row>
      <xdr:rowOff>17808</xdr:rowOff>
    </xdr:to>
    <xdr:sp macro="" textlink="">
      <xdr:nvSpPr>
        <xdr:cNvPr id="18" name="テキスト ボックス 17">
          <a:extLst>
            <a:ext uri="{FF2B5EF4-FFF2-40B4-BE49-F238E27FC236}">
              <a16:creationId xmlns:a16="http://schemas.microsoft.com/office/drawing/2014/main" id="{00000000-0008-0000-0100-000012000000}"/>
            </a:ext>
          </a:extLst>
        </xdr:cNvPr>
        <xdr:cNvSpPr txBox="1"/>
      </xdr:nvSpPr>
      <xdr:spPr>
        <a:xfrm>
          <a:off x="4384811" y="9897718"/>
          <a:ext cx="1671845" cy="3656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a:t>
          </a:r>
          <a:r>
            <a:rPr kumimoji="1" lang="en-US" altLang="ja-JP" sz="1400"/>
            <a:t>+</a:t>
          </a:r>
          <a:r>
            <a:rPr kumimoji="1" lang="ja-JP" altLang="en-US" sz="1400"/>
            <a:t>㋑</a:t>
          </a:r>
          <a:endParaRPr kumimoji="1" lang="ja-JP" altLang="en-US" sz="1050"/>
        </a:p>
      </xdr:txBody>
    </xdr:sp>
    <xdr:clientData/>
  </xdr:twoCellAnchor>
  <xdr:twoCellAnchor>
    <xdr:from>
      <xdr:col>6</xdr:col>
      <xdr:colOff>151157</xdr:colOff>
      <xdr:row>52</xdr:row>
      <xdr:rowOff>109330</xdr:rowOff>
    </xdr:from>
    <xdr:to>
      <xdr:col>6</xdr:col>
      <xdr:colOff>551207</xdr:colOff>
      <xdr:row>54</xdr:row>
      <xdr:rowOff>109330</xdr:rowOff>
    </xdr:to>
    <xdr:sp macro="" textlink="">
      <xdr:nvSpPr>
        <xdr:cNvPr id="20" name="テキスト ボックス 19">
          <a:extLst>
            <a:ext uri="{FF2B5EF4-FFF2-40B4-BE49-F238E27FC236}">
              <a16:creationId xmlns:a16="http://schemas.microsoft.com/office/drawing/2014/main" id="{00000000-0008-0000-0100-000014000000}"/>
            </a:ext>
          </a:extLst>
        </xdr:cNvPr>
        <xdr:cNvSpPr txBox="1"/>
      </xdr:nvSpPr>
      <xdr:spPr>
        <a:xfrm>
          <a:off x="4400135" y="9452113"/>
          <a:ext cx="400050" cy="3644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a:t>
          </a:r>
          <a:endParaRPr kumimoji="1" lang="ja-JP" altLang="en-US" sz="1050"/>
        </a:p>
      </xdr:txBody>
    </xdr:sp>
    <xdr:clientData/>
  </xdr:twoCellAnchor>
  <xdr:twoCellAnchor>
    <xdr:from>
      <xdr:col>1</xdr:col>
      <xdr:colOff>71232</xdr:colOff>
      <xdr:row>57</xdr:row>
      <xdr:rowOff>41413</xdr:rowOff>
    </xdr:from>
    <xdr:to>
      <xdr:col>10</xdr:col>
      <xdr:colOff>680832</xdr:colOff>
      <xdr:row>60</xdr:row>
      <xdr:rowOff>135445</xdr:rowOff>
    </xdr:to>
    <xdr:sp macro="" textlink="">
      <xdr:nvSpPr>
        <xdr:cNvPr id="21" name="角丸四角形 20">
          <a:extLst>
            <a:ext uri="{FF2B5EF4-FFF2-40B4-BE49-F238E27FC236}">
              <a16:creationId xmlns:a16="http://schemas.microsoft.com/office/drawing/2014/main" id="{00000000-0008-0000-0100-000015000000}"/>
            </a:ext>
          </a:extLst>
        </xdr:cNvPr>
        <xdr:cNvSpPr/>
      </xdr:nvSpPr>
      <xdr:spPr>
        <a:xfrm>
          <a:off x="816667" y="10287000"/>
          <a:ext cx="7094882" cy="615836"/>
        </a:xfrm>
        <a:prstGeom prst="roundRect">
          <a:avLst>
            <a:gd name="adj" fmla="val 17927"/>
          </a:avLst>
        </a:prstGeom>
        <a:solidFill>
          <a:schemeClr val="accent1">
            <a:lumMod val="20000"/>
            <a:lumOff val="80000"/>
          </a:schemeClr>
        </a:solidFill>
        <a:ln w="38100">
          <a:solidFill>
            <a:schemeClr val="accent1">
              <a:lumMod val="75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endParaRPr kumimoji="1" lang="ja-JP" altLang="en-US" sz="1400"/>
        </a:p>
      </xdr:txBody>
    </xdr:sp>
    <xdr:clientData/>
  </xdr:twoCellAnchor>
  <xdr:twoCellAnchor>
    <xdr:from>
      <xdr:col>4</xdr:col>
      <xdr:colOff>400051</xdr:colOff>
      <xdr:row>5</xdr:row>
      <xdr:rowOff>167403</xdr:rowOff>
    </xdr:from>
    <xdr:to>
      <xdr:col>10</xdr:col>
      <xdr:colOff>704850</xdr:colOff>
      <xdr:row>7</xdr:row>
      <xdr:rowOff>1235</xdr:rowOff>
    </xdr:to>
    <xdr:grpSp>
      <xdr:nvGrpSpPr>
        <xdr:cNvPr id="27" name="グループ化 26">
          <a:extLst>
            <a:ext uri="{FF2B5EF4-FFF2-40B4-BE49-F238E27FC236}">
              <a16:creationId xmlns:a16="http://schemas.microsoft.com/office/drawing/2014/main" id="{00000000-0008-0000-0100-00001B000000}"/>
            </a:ext>
          </a:extLst>
        </xdr:cNvPr>
        <xdr:cNvGrpSpPr/>
      </xdr:nvGrpSpPr>
      <xdr:grpSpPr>
        <a:xfrm>
          <a:off x="2524126" y="1091328"/>
          <a:ext cx="4762499" cy="214832"/>
          <a:chOff x="3154293" y="1064117"/>
          <a:chExt cx="4343070" cy="142874"/>
        </a:xfrm>
      </xdr:grpSpPr>
      <xdr:sp macro="" textlink="">
        <xdr:nvSpPr>
          <xdr:cNvPr id="11" name="正方形/長方形 10">
            <a:extLst>
              <a:ext uri="{FF2B5EF4-FFF2-40B4-BE49-F238E27FC236}">
                <a16:creationId xmlns:a16="http://schemas.microsoft.com/office/drawing/2014/main" id="{00000000-0008-0000-0100-00000B000000}"/>
              </a:ext>
            </a:extLst>
          </xdr:cNvPr>
          <xdr:cNvSpPr/>
        </xdr:nvSpPr>
        <xdr:spPr>
          <a:xfrm>
            <a:off x="3281929" y="1064117"/>
            <a:ext cx="4215434" cy="142874"/>
          </a:xfrm>
          <a:prstGeom prst="rect">
            <a:avLst/>
          </a:prstGeom>
          <a:solidFill>
            <a:schemeClr val="accent1">
              <a:lumMod val="20000"/>
              <a:lumOff val="80000"/>
            </a:schemeClr>
          </a:solidFill>
          <a:ln w="28575">
            <a:solidFill>
              <a:schemeClr val="accent1">
                <a:lumMod val="75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800">
                <a:latin typeface="+mj-ea"/>
                <a:ea typeface="+mj-ea"/>
              </a:rPr>
              <a:t>年は西暦で入力するか、元号（昭和（</a:t>
            </a:r>
            <a:r>
              <a:rPr kumimoji="1" lang="en-US" altLang="ja-JP" sz="800">
                <a:latin typeface="+mj-ea"/>
                <a:ea typeface="+mj-ea"/>
              </a:rPr>
              <a:t>S</a:t>
            </a:r>
            <a:r>
              <a:rPr kumimoji="1" lang="ja-JP" altLang="en-US" sz="800">
                <a:latin typeface="+mj-ea"/>
                <a:ea typeface="+mj-ea"/>
              </a:rPr>
              <a:t>）、平成（</a:t>
            </a:r>
            <a:r>
              <a:rPr kumimoji="1" lang="en-US" altLang="ja-JP" sz="800">
                <a:latin typeface="+mj-ea"/>
                <a:ea typeface="+mj-ea"/>
              </a:rPr>
              <a:t>H</a:t>
            </a:r>
            <a:r>
              <a:rPr kumimoji="1" lang="ja-JP" altLang="en-US" sz="800">
                <a:latin typeface="+mj-ea"/>
                <a:ea typeface="+mj-ea"/>
              </a:rPr>
              <a:t>）、令和（</a:t>
            </a:r>
            <a:r>
              <a:rPr kumimoji="1" lang="en-US" altLang="ja-JP" sz="800">
                <a:latin typeface="+mj-ea"/>
                <a:ea typeface="+mj-ea"/>
              </a:rPr>
              <a:t>R</a:t>
            </a:r>
            <a:r>
              <a:rPr kumimoji="1" lang="ja-JP" altLang="en-US" sz="800">
                <a:latin typeface="+mj-ea"/>
                <a:ea typeface="+mj-ea"/>
              </a:rPr>
              <a:t>））と年で入力してください。</a:t>
            </a:r>
            <a:endParaRPr kumimoji="1" lang="en-US" altLang="ja-JP" sz="800">
              <a:latin typeface="+mj-ea"/>
              <a:ea typeface="+mj-ea"/>
            </a:endParaRPr>
          </a:p>
        </xdr:txBody>
      </xdr:sp>
      <xdr:cxnSp macro="">
        <xdr:nvCxnSpPr>
          <xdr:cNvPr id="24" name="直線矢印コネクタ 23">
            <a:extLst>
              <a:ext uri="{FF2B5EF4-FFF2-40B4-BE49-F238E27FC236}">
                <a16:creationId xmlns:a16="http://schemas.microsoft.com/office/drawing/2014/main" id="{00000000-0008-0000-0100-000018000000}"/>
              </a:ext>
            </a:extLst>
          </xdr:cNvPr>
          <xdr:cNvCxnSpPr>
            <a:stCxn id="11" idx="1"/>
          </xdr:cNvCxnSpPr>
        </xdr:nvCxnSpPr>
        <xdr:spPr>
          <a:xfrm flipH="1" flipV="1">
            <a:off x="3162978" y="1079478"/>
            <a:ext cx="118950" cy="56076"/>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30" name="直線矢印コネクタ 29">
            <a:extLst>
              <a:ext uri="{FF2B5EF4-FFF2-40B4-BE49-F238E27FC236}">
                <a16:creationId xmlns:a16="http://schemas.microsoft.com/office/drawing/2014/main" id="{00000000-0008-0000-0100-00001E000000}"/>
              </a:ext>
            </a:extLst>
          </xdr:cNvPr>
          <xdr:cNvCxnSpPr>
            <a:stCxn id="11" idx="1"/>
          </xdr:cNvCxnSpPr>
        </xdr:nvCxnSpPr>
        <xdr:spPr>
          <a:xfrm flipH="1">
            <a:off x="3154293" y="1135554"/>
            <a:ext cx="127637" cy="70614"/>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5</xdr:col>
      <xdr:colOff>638174</xdr:colOff>
      <xdr:row>10</xdr:row>
      <xdr:rowOff>57150</xdr:rowOff>
    </xdr:from>
    <xdr:to>
      <xdr:col>10</xdr:col>
      <xdr:colOff>666750</xdr:colOff>
      <xdr:row>16</xdr:row>
      <xdr:rowOff>152400</xdr:rowOff>
    </xdr:to>
    <xdr:sp macro="" textlink="">
      <xdr:nvSpPr>
        <xdr:cNvPr id="5" name="横巻き 4">
          <a:extLst>
            <a:ext uri="{FF2B5EF4-FFF2-40B4-BE49-F238E27FC236}">
              <a16:creationId xmlns:a16="http://schemas.microsoft.com/office/drawing/2014/main" id="{00000000-0008-0000-0100-000005000000}"/>
            </a:ext>
          </a:extLst>
        </xdr:cNvPr>
        <xdr:cNvSpPr/>
      </xdr:nvSpPr>
      <xdr:spPr>
        <a:xfrm>
          <a:off x="3390899" y="1828800"/>
          <a:ext cx="3743326" cy="1123950"/>
        </a:xfrm>
        <a:prstGeom prst="horizontalScroll">
          <a:avLst/>
        </a:prstGeom>
        <a:solidFill>
          <a:schemeClr val="accent6">
            <a:lumMod val="20000"/>
            <a:lumOff val="80000"/>
          </a:schemeClr>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200"/>
        </a:p>
      </xdr:txBody>
    </xdr:sp>
    <xdr:clientData/>
  </xdr:twoCellAnchor>
  <xdr:twoCellAnchor>
    <xdr:from>
      <xdr:col>4</xdr:col>
      <xdr:colOff>356152</xdr:colOff>
      <xdr:row>49</xdr:row>
      <xdr:rowOff>173936</xdr:rowOff>
    </xdr:from>
    <xdr:to>
      <xdr:col>10</xdr:col>
      <xdr:colOff>223217</xdr:colOff>
      <xdr:row>51</xdr:row>
      <xdr:rowOff>16890</xdr:rowOff>
    </xdr:to>
    <xdr:grpSp>
      <xdr:nvGrpSpPr>
        <xdr:cNvPr id="33" name="グループ化 32">
          <a:extLst>
            <a:ext uri="{FF2B5EF4-FFF2-40B4-BE49-F238E27FC236}">
              <a16:creationId xmlns:a16="http://schemas.microsoft.com/office/drawing/2014/main" id="{00000000-0008-0000-0100-000021000000}"/>
            </a:ext>
          </a:extLst>
        </xdr:cNvPr>
        <xdr:cNvGrpSpPr/>
      </xdr:nvGrpSpPr>
      <xdr:grpSpPr>
        <a:xfrm>
          <a:off x="2480227" y="8860736"/>
          <a:ext cx="4324765" cy="223954"/>
          <a:chOff x="3114260" y="1068456"/>
          <a:chExt cx="4339673" cy="207389"/>
        </a:xfrm>
      </xdr:grpSpPr>
      <xdr:sp macro="" textlink="">
        <xdr:nvSpPr>
          <xdr:cNvPr id="34" name="正方形/長方形 33">
            <a:extLst>
              <a:ext uri="{FF2B5EF4-FFF2-40B4-BE49-F238E27FC236}">
                <a16:creationId xmlns:a16="http://schemas.microsoft.com/office/drawing/2014/main" id="{00000000-0008-0000-0100-000022000000}"/>
              </a:ext>
            </a:extLst>
          </xdr:cNvPr>
          <xdr:cNvSpPr/>
        </xdr:nvSpPr>
        <xdr:spPr>
          <a:xfrm>
            <a:off x="3238499" y="1095790"/>
            <a:ext cx="4215434" cy="142874"/>
          </a:xfrm>
          <a:prstGeom prst="rect">
            <a:avLst/>
          </a:prstGeom>
          <a:solidFill>
            <a:schemeClr val="accent1">
              <a:lumMod val="20000"/>
              <a:lumOff val="80000"/>
            </a:schemeClr>
          </a:solidFill>
          <a:ln w="28575">
            <a:solidFill>
              <a:schemeClr val="accent1">
                <a:lumMod val="75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800"/>
              <a:t>年は西暦で入力するか、元号（昭和（</a:t>
            </a:r>
            <a:r>
              <a:rPr kumimoji="1" lang="en-US" altLang="ja-JP" sz="800"/>
              <a:t>S</a:t>
            </a:r>
            <a:r>
              <a:rPr kumimoji="1" lang="ja-JP" altLang="en-US" sz="800"/>
              <a:t>）、平成（</a:t>
            </a:r>
            <a:r>
              <a:rPr kumimoji="1" lang="en-US" altLang="ja-JP" sz="800"/>
              <a:t>H</a:t>
            </a:r>
            <a:r>
              <a:rPr kumimoji="1" lang="ja-JP" altLang="en-US" sz="800"/>
              <a:t>）、令和（</a:t>
            </a:r>
            <a:r>
              <a:rPr kumimoji="1" lang="en-US" altLang="ja-JP" sz="800"/>
              <a:t>R</a:t>
            </a:r>
            <a:r>
              <a:rPr kumimoji="1" lang="ja-JP" altLang="en-US" sz="800"/>
              <a:t>））と年で入力してください。</a:t>
            </a:r>
            <a:endParaRPr kumimoji="1" lang="en-US" altLang="ja-JP" sz="800"/>
          </a:p>
        </xdr:txBody>
      </xdr:sp>
      <xdr:cxnSp macro="">
        <xdr:nvCxnSpPr>
          <xdr:cNvPr id="35" name="直線矢印コネクタ 34">
            <a:extLst>
              <a:ext uri="{FF2B5EF4-FFF2-40B4-BE49-F238E27FC236}">
                <a16:creationId xmlns:a16="http://schemas.microsoft.com/office/drawing/2014/main" id="{00000000-0008-0000-0100-000023000000}"/>
              </a:ext>
            </a:extLst>
          </xdr:cNvPr>
          <xdr:cNvCxnSpPr/>
        </xdr:nvCxnSpPr>
        <xdr:spPr>
          <a:xfrm flipH="1" flipV="1">
            <a:off x="3114268" y="1068456"/>
            <a:ext cx="107673" cy="10800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36" name="直線矢印コネクタ 35">
            <a:extLst>
              <a:ext uri="{FF2B5EF4-FFF2-40B4-BE49-F238E27FC236}">
                <a16:creationId xmlns:a16="http://schemas.microsoft.com/office/drawing/2014/main" id="{00000000-0008-0000-0100-000024000000}"/>
              </a:ext>
            </a:extLst>
          </xdr:cNvPr>
          <xdr:cNvCxnSpPr/>
        </xdr:nvCxnSpPr>
        <xdr:spPr>
          <a:xfrm flipH="1">
            <a:off x="3114260" y="1167845"/>
            <a:ext cx="108000" cy="10800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5</xdr:col>
      <xdr:colOff>737153</xdr:colOff>
      <xdr:row>11</xdr:row>
      <xdr:rowOff>33131</xdr:rowOff>
    </xdr:from>
    <xdr:to>
      <xdr:col>11</xdr:col>
      <xdr:colOff>24848</xdr:colOff>
      <xdr:row>17</xdr:row>
      <xdr:rowOff>107674</xdr:rowOff>
    </xdr:to>
    <xdr:sp macro="" textlink="">
      <xdr:nvSpPr>
        <xdr:cNvPr id="28" name="テキスト ボックス 27">
          <a:extLst>
            <a:ext uri="{FF2B5EF4-FFF2-40B4-BE49-F238E27FC236}">
              <a16:creationId xmlns:a16="http://schemas.microsoft.com/office/drawing/2014/main" id="{00000000-0008-0000-0100-00001C000000}"/>
            </a:ext>
          </a:extLst>
        </xdr:cNvPr>
        <xdr:cNvSpPr txBox="1"/>
      </xdr:nvSpPr>
      <xdr:spPr>
        <a:xfrm>
          <a:off x="4240696" y="2045805"/>
          <a:ext cx="3760304" cy="11264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男性職員に対し、育児に伴う休暇・休業（配偶者出産休暇、育児参加休暇、年次有給休暇、育児休業など）の</a:t>
          </a:r>
          <a:r>
            <a:rPr kumimoji="1" lang="ja-JP" altLang="ja-JP" sz="1100" b="1" u="sng">
              <a:solidFill>
                <a:srgbClr val="FF0000"/>
              </a:solidFill>
              <a:effectLst/>
              <a:latin typeface="ＭＳ ゴシック" panose="020B0609070205080204" pitchFamily="49" charset="-128"/>
              <a:ea typeface="ＭＳ ゴシック" panose="020B0609070205080204" pitchFamily="49" charset="-128"/>
              <a:cs typeface="+mn-cs"/>
            </a:rPr>
            <a:t>合計１か月以上</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の取得を勧奨するとともに、取得希望に沿ったスケジュールを作成してください。</a:t>
          </a:r>
          <a:endParaRPr lang="ja-JP" altLang="ja-JP">
            <a:effectLst/>
            <a:latin typeface="ＭＳ ゴシック" panose="020B0609070205080204" pitchFamily="49" charset="-128"/>
            <a:ea typeface="ＭＳ ゴシック" panose="020B0609070205080204" pitchFamily="49" charset="-128"/>
          </a:endParaRPr>
        </a:p>
        <a:p>
          <a:endParaRPr kumimoji="1" lang="ja-JP" altLang="en-US" sz="1100">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110985</xdr:colOff>
      <xdr:row>57</xdr:row>
      <xdr:rowOff>19880</xdr:rowOff>
    </xdr:from>
    <xdr:to>
      <xdr:col>10</xdr:col>
      <xdr:colOff>737150</xdr:colOff>
      <xdr:row>63</xdr:row>
      <xdr:rowOff>36444</xdr:rowOff>
    </xdr:to>
    <xdr:sp macro="" textlink="">
      <xdr:nvSpPr>
        <xdr:cNvPr id="38" name="テキスト ボックス 37">
          <a:extLst>
            <a:ext uri="{FF2B5EF4-FFF2-40B4-BE49-F238E27FC236}">
              <a16:creationId xmlns:a16="http://schemas.microsoft.com/office/drawing/2014/main" id="{00000000-0008-0000-0100-000026000000}"/>
            </a:ext>
          </a:extLst>
        </xdr:cNvPr>
        <xdr:cNvSpPr txBox="1"/>
      </xdr:nvSpPr>
      <xdr:spPr>
        <a:xfrm>
          <a:off x="856420" y="10265467"/>
          <a:ext cx="7111447" cy="11347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チェック項目④は、特定事業主行動計画の数値目標ではありませんが、男性職員が出生時に子どもと一緒に過ごす時間は、父親としての意識の醸成を助長し、その後の子育てへの考え方を形成するため、極めて重要なことであるから、積極的に取得を勧奨してください。</a:t>
          </a:r>
          <a:endParaRPr lang="ja-JP" altLang="ja-JP">
            <a:effectLst/>
          </a:endParaRPr>
        </a:p>
        <a:p>
          <a:endParaRPr kumimoji="1" lang="ja-JP" altLang="en-US" sz="1100"/>
        </a:p>
      </xdr:txBody>
    </xdr:sp>
    <xdr:clientData/>
  </xdr:twoCellAnchor>
  <xdr:twoCellAnchor>
    <xdr:from>
      <xdr:col>7</xdr:col>
      <xdr:colOff>190500</xdr:colOff>
      <xdr:row>19</xdr:row>
      <xdr:rowOff>132522</xdr:rowOff>
    </xdr:from>
    <xdr:to>
      <xdr:col>10</xdr:col>
      <xdr:colOff>480392</xdr:colOff>
      <xdr:row>19</xdr:row>
      <xdr:rowOff>132522</xdr:rowOff>
    </xdr:to>
    <xdr:cxnSp macro="">
      <xdr:nvCxnSpPr>
        <xdr:cNvPr id="31" name="直線コネクタ 30">
          <a:extLst>
            <a:ext uri="{FF2B5EF4-FFF2-40B4-BE49-F238E27FC236}">
              <a16:creationId xmlns:a16="http://schemas.microsoft.com/office/drawing/2014/main" id="{00000000-0008-0000-0100-00001F000000}"/>
            </a:ext>
          </a:extLst>
        </xdr:cNvPr>
        <xdr:cNvCxnSpPr/>
      </xdr:nvCxnSpPr>
      <xdr:spPr>
        <a:xfrm flipV="1">
          <a:off x="5184913" y="3553239"/>
          <a:ext cx="2526196" cy="0"/>
        </a:xfrm>
        <a:prstGeom prst="line">
          <a:avLst/>
        </a:prstGeom>
        <a:ln w="28575">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190500</xdr:colOff>
      <xdr:row>23</xdr:row>
      <xdr:rowOff>132522</xdr:rowOff>
    </xdr:from>
    <xdr:to>
      <xdr:col>10</xdr:col>
      <xdr:colOff>480392</xdr:colOff>
      <xdr:row>23</xdr:row>
      <xdr:rowOff>132522</xdr:rowOff>
    </xdr:to>
    <xdr:cxnSp macro="">
      <xdr:nvCxnSpPr>
        <xdr:cNvPr id="42" name="直線コネクタ 41">
          <a:extLst>
            <a:ext uri="{FF2B5EF4-FFF2-40B4-BE49-F238E27FC236}">
              <a16:creationId xmlns:a16="http://schemas.microsoft.com/office/drawing/2014/main" id="{00000000-0008-0000-0100-00002A000000}"/>
            </a:ext>
          </a:extLst>
        </xdr:cNvPr>
        <xdr:cNvCxnSpPr/>
      </xdr:nvCxnSpPr>
      <xdr:spPr>
        <a:xfrm flipV="1">
          <a:off x="5184913" y="4265544"/>
          <a:ext cx="2526196" cy="0"/>
        </a:xfrm>
        <a:prstGeom prst="line">
          <a:avLst/>
        </a:prstGeom>
        <a:ln w="28575">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193814</xdr:colOff>
      <xdr:row>26</xdr:row>
      <xdr:rowOff>152401</xdr:rowOff>
    </xdr:from>
    <xdr:to>
      <xdr:col>10</xdr:col>
      <xdr:colOff>483706</xdr:colOff>
      <xdr:row>26</xdr:row>
      <xdr:rowOff>152401</xdr:rowOff>
    </xdr:to>
    <xdr:cxnSp macro="">
      <xdr:nvCxnSpPr>
        <xdr:cNvPr id="43" name="直線コネクタ 42">
          <a:extLst>
            <a:ext uri="{FF2B5EF4-FFF2-40B4-BE49-F238E27FC236}">
              <a16:creationId xmlns:a16="http://schemas.microsoft.com/office/drawing/2014/main" id="{00000000-0008-0000-0100-00002B000000}"/>
            </a:ext>
          </a:extLst>
        </xdr:cNvPr>
        <xdr:cNvCxnSpPr/>
      </xdr:nvCxnSpPr>
      <xdr:spPr>
        <a:xfrm flipV="1">
          <a:off x="5188227" y="4823792"/>
          <a:ext cx="2526196" cy="0"/>
        </a:xfrm>
        <a:prstGeom prst="line">
          <a:avLst/>
        </a:prstGeom>
        <a:ln w="28575">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273326</xdr:colOff>
      <xdr:row>23</xdr:row>
      <xdr:rowOff>157370</xdr:rowOff>
    </xdr:from>
    <xdr:to>
      <xdr:col>6</xdr:col>
      <xdr:colOff>563218</xdr:colOff>
      <xdr:row>23</xdr:row>
      <xdr:rowOff>157370</xdr:rowOff>
    </xdr:to>
    <xdr:cxnSp macro="">
      <xdr:nvCxnSpPr>
        <xdr:cNvPr id="44" name="直線コネクタ 43">
          <a:extLst>
            <a:ext uri="{FF2B5EF4-FFF2-40B4-BE49-F238E27FC236}">
              <a16:creationId xmlns:a16="http://schemas.microsoft.com/office/drawing/2014/main" id="{00000000-0008-0000-0100-00002C000000}"/>
            </a:ext>
          </a:extLst>
        </xdr:cNvPr>
        <xdr:cNvCxnSpPr/>
      </xdr:nvCxnSpPr>
      <xdr:spPr>
        <a:xfrm flipV="1">
          <a:off x="2286000" y="4290392"/>
          <a:ext cx="2526196" cy="0"/>
        </a:xfrm>
        <a:prstGeom prst="line">
          <a:avLst/>
        </a:prstGeom>
        <a:ln w="28575">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190499</xdr:colOff>
      <xdr:row>0</xdr:row>
      <xdr:rowOff>43016</xdr:rowOff>
    </xdr:from>
    <xdr:to>
      <xdr:col>10</xdr:col>
      <xdr:colOff>709036</xdr:colOff>
      <xdr:row>4</xdr:row>
      <xdr:rowOff>107673</xdr:rowOff>
    </xdr:to>
    <xdr:sp macro="" textlink="">
      <xdr:nvSpPr>
        <xdr:cNvPr id="39" name="角丸四角形 38">
          <a:extLst>
            <a:ext uri="{FF2B5EF4-FFF2-40B4-BE49-F238E27FC236}">
              <a16:creationId xmlns:a16="http://schemas.microsoft.com/office/drawing/2014/main" id="{00000000-0008-0000-0100-000027000000}"/>
            </a:ext>
          </a:extLst>
        </xdr:cNvPr>
        <xdr:cNvSpPr/>
      </xdr:nvSpPr>
      <xdr:spPr>
        <a:xfrm>
          <a:off x="5184912" y="43016"/>
          <a:ext cx="2754841" cy="801809"/>
        </a:xfrm>
        <a:prstGeom prst="roundRect">
          <a:avLst/>
        </a:prstGeom>
        <a:solidFill>
          <a:srgbClr val="FF6600"/>
        </a:solidFill>
        <a:ln w="38100">
          <a:solidFill>
            <a:srgbClr val="FF33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169592</xdr:colOff>
      <xdr:row>0</xdr:row>
      <xdr:rowOff>0</xdr:rowOff>
    </xdr:from>
    <xdr:to>
      <xdr:col>10</xdr:col>
      <xdr:colOff>728382</xdr:colOff>
      <xdr:row>6</xdr:row>
      <xdr:rowOff>85929</xdr:rowOff>
    </xdr:to>
    <xdr:sp macro="" textlink="">
      <xdr:nvSpPr>
        <xdr:cNvPr id="47" name="テキスト ボックス 46">
          <a:extLst>
            <a:ext uri="{FF2B5EF4-FFF2-40B4-BE49-F238E27FC236}">
              <a16:creationId xmlns:a16="http://schemas.microsoft.com/office/drawing/2014/main" id="{00000000-0008-0000-0100-00002F000000}"/>
            </a:ext>
          </a:extLst>
        </xdr:cNvPr>
        <xdr:cNvSpPr txBox="1"/>
      </xdr:nvSpPr>
      <xdr:spPr>
        <a:xfrm>
          <a:off x="5133798" y="0"/>
          <a:ext cx="2777555" cy="11953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900" u="sng">
              <a:solidFill>
                <a:schemeClr val="bg1"/>
              </a:solidFill>
              <a:effectLst/>
              <a:latin typeface="ＭＳ ゴシック" panose="020B0609070205080204" pitchFamily="49" charset="-128"/>
              <a:ea typeface="ＭＳ ゴシック" panose="020B0609070205080204" pitchFamily="49" charset="-128"/>
              <a:cs typeface="+mn-cs"/>
            </a:rPr>
            <a:t>特定事業主行動計画</a:t>
          </a:r>
          <a:r>
            <a:rPr kumimoji="1" lang="ja-JP" altLang="en-US" sz="900" u="sng">
              <a:solidFill>
                <a:schemeClr val="bg1"/>
              </a:solidFill>
              <a:effectLst/>
              <a:latin typeface="ＭＳ ゴシック" panose="020B0609070205080204" pitchFamily="49" charset="-128"/>
              <a:ea typeface="ＭＳ ゴシック" panose="020B0609070205080204" pitchFamily="49" charset="-128"/>
              <a:cs typeface="+mn-cs"/>
            </a:rPr>
            <a:t>における関係数値</a:t>
          </a:r>
          <a:endParaRPr kumimoji="1" lang="en-US" altLang="ja-JP" sz="900" u="sng">
            <a:solidFill>
              <a:schemeClr val="bg1"/>
            </a:solidFill>
            <a:effectLst/>
            <a:latin typeface="ＭＳ ゴシック" panose="020B0609070205080204" pitchFamily="49" charset="-128"/>
            <a:ea typeface="ＭＳ ゴシック" panose="020B0609070205080204" pitchFamily="49" charset="-128"/>
            <a:cs typeface="+mn-cs"/>
          </a:endParaRPr>
        </a:p>
        <a:p>
          <a:r>
            <a:rPr kumimoji="1" lang="ja-JP" altLang="en-US" sz="900">
              <a:solidFill>
                <a:schemeClr val="bg1"/>
              </a:solidFill>
              <a:effectLst/>
              <a:latin typeface="ＭＳ ゴシック" panose="020B0609070205080204" pitchFamily="49" charset="-128"/>
              <a:ea typeface="ＭＳ ゴシック" panose="020B0609070205080204" pitchFamily="49" charset="-128"/>
              <a:cs typeface="+mn-cs"/>
            </a:rPr>
            <a:t>○子どもの出生時（出産予定日の１か月前から出産日の１か月後までの期間）における男性職員の５日以上の休暇の取得率　１００％</a:t>
          </a:r>
          <a:endParaRPr kumimoji="1" lang="en-US" altLang="ja-JP" sz="900">
            <a:solidFill>
              <a:schemeClr val="bg1"/>
            </a:solidFill>
            <a:effectLst/>
            <a:latin typeface="ＭＳ ゴシック" panose="020B0609070205080204" pitchFamily="49" charset="-128"/>
            <a:ea typeface="ＭＳ ゴシック" panose="020B0609070205080204" pitchFamily="49" charset="-128"/>
            <a:cs typeface="+mn-cs"/>
          </a:endParaRPr>
        </a:p>
        <a:p>
          <a:r>
            <a:rPr kumimoji="1" lang="ja-JP" altLang="en-US" sz="900">
              <a:solidFill>
                <a:schemeClr val="bg1"/>
              </a:solidFill>
              <a:effectLst/>
              <a:latin typeface="ＭＳ ゴシック" panose="020B0609070205080204" pitchFamily="49" charset="-128"/>
              <a:ea typeface="ＭＳ ゴシック" panose="020B0609070205080204" pitchFamily="49" charset="-128"/>
              <a:cs typeface="+mn-cs"/>
            </a:rPr>
            <a:t>○育児休業の取得率　男性１０％</a:t>
          </a:r>
          <a:endParaRPr lang="ja-JP" altLang="ja-JP" sz="900">
            <a:solidFill>
              <a:schemeClr val="bg1"/>
            </a:solidFill>
            <a:effectLst/>
            <a:latin typeface="ＭＳ ゴシック" panose="020B0609070205080204" pitchFamily="49" charset="-128"/>
            <a:ea typeface="ＭＳ ゴシック" panose="020B0609070205080204" pitchFamily="49" charset="-128"/>
          </a:endParaRPr>
        </a:p>
        <a:p>
          <a:endParaRPr kumimoji="1" lang="ja-JP" altLang="en-US" sz="1100">
            <a:latin typeface="ＭＳ ゴシック" panose="020B0609070205080204" pitchFamily="49" charset="-128"/>
            <a:ea typeface="ＭＳ ゴシック" panose="020B0609070205080204" pitchFamily="49"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12</xdr:col>
      <xdr:colOff>76200</xdr:colOff>
      <xdr:row>10</xdr:row>
      <xdr:rowOff>85725</xdr:rowOff>
    </xdr:from>
    <xdr:to>
      <xdr:col>25</xdr:col>
      <xdr:colOff>352425</xdr:colOff>
      <xdr:row>49</xdr:row>
      <xdr:rowOff>114300</xdr:rowOff>
    </xdr:to>
    <xdr:sp macro="" textlink="">
      <xdr:nvSpPr>
        <xdr:cNvPr id="48" name="四角形: 角を丸くする 47">
          <a:extLst>
            <a:ext uri="{FF2B5EF4-FFF2-40B4-BE49-F238E27FC236}">
              <a16:creationId xmlns:a16="http://schemas.microsoft.com/office/drawing/2014/main" id="{00000000-0008-0000-0200-000030000000}"/>
            </a:ext>
          </a:extLst>
        </xdr:cNvPr>
        <xdr:cNvSpPr/>
      </xdr:nvSpPr>
      <xdr:spPr>
        <a:xfrm>
          <a:off x="7439025" y="1924050"/>
          <a:ext cx="7077075" cy="6877050"/>
        </a:xfrm>
        <a:prstGeom prst="roundRect">
          <a:avLst>
            <a:gd name="adj" fmla="val 3547"/>
          </a:avLst>
        </a:prstGeom>
        <a:solidFill>
          <a:schemeClr val="accent4">
            <a:lumMod val="40000"/>
            <a:lumOff val="60000"/>
            <a:alpha val="20000"/>
          </a:schemeClr>
        </a:solidFill>
        <a:ln w="28575">
          <a:solidFill>
            <a:schemeClr val="accent4">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endParaRPr kumimoji="1" lang="ja-JP" altLang="en-US" sz="1200" b="1">
            <a:solidFill>
              <a:sysClr val="windowText" lastClr="000000"/>
            </a:solidFill>
            <a:latin typeface="メイリオ" panose="020B0604030504040204" pitchFamily="50" charset="-128"/>
            <a:ea typeface="メイリオ" panose="020B0604030504040204" pitchFamily="50" charset="-128"/>
          </a:endParaRPr>
        </a:p>
      </xdr:txBody>
    </xdr:sp>
    <xdr:clientData/>
  </xdr:twoCellAnchor>
  <xdr:twoCellAnchor>
    <xdr:from>
      <xdr:col>1</xdr:col>
      <xdr:colOff>54667</xdr:colOff>
      <xdr:row>8</xdr:row>
      <xdr:rowOff>76201</xdr:rowOff>
    </xdr:from>
    <xdr:to>
      <xdr:col>10</xdr:col>
      <xdr:colOff>692842</xdr:colOff>
      <xdr:row>10</xdr:row>
      <xdr:rowOff>133351</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168967" y="1571626"/>
          <a:ext cx="7105650" cy="400050"/>
        </a:xfrm>
        <a:prstGeom prst="roundRect">
          <a:avLst/>
        </a:prstGeom>
        <a:solidFill>
          <a:schemeClr val="accent1">
            <a:lumMod val="20000"/>
            <a:lumOff val="80000"/>
          </a:schemeClr>
        </a:solidFill>
        <a:ln w="38100">
          <a:solidFill>
            <a:schemeClr val="accent1">
              <a:lumMod val="75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600"/>
            <a:t>　ＳＴＥＰ１　出産予定日の１～２か月前まで</a:t>
          </a:r>
          <a:endParaRPr kumimoji="1" lang="ja-JP" altLang="en-US" sz="1100"/>
        </a:p>
      </xdr:txBody>
    </xdr:sp>
    <xdr:clientData/>
  </xdr:twoCellAnchor>
  <xdr:twoCellAnchor>
    <xdr:from>
      <xdr:col>1</xdr:col>
      <xdr:colOff>46383</xdr:colOff>
      <xdr:row>11</xdr:row>
      <xdr:rowOff>19049</xdr:rowOff>
    </xdr:from>
    <xdr:to>
      <xdr:col>5</xdr:col>
      <xdr:colOff>579783</xdr:colOff>
      <xdr:row>14</xdr:row>
      <xdr:rowOff>123824</xdr:rowOff>
    </xdr:to>
    <xdr:sp macro="" textlink="">
      <xdr:nvSpPr>
        <xdr:cNvPr id="3" name="ホームベース 3">
          <a:extLst>
            <a:ext uri="{FF2B5EF4-FFF2-40B4-BE49-F238E27FC236}">
              <a16:creationId xmlns:a16="http://schemas.microsoft.com/office/drawing/2014/main" id="{00000000-0008-0000-0200-000003000000}"/>
            </a:ext>
          </a:extLst>
        </xdr:cNvPr>
        <xdr:cNvSpPr/>
      </xdr:nvSpPr>
      <xdr:spPr>
        <a:xfrm>
          <a:off x="160683" y="2028824"/>
          <a:ext cx="3286125" cy="619125"/>
        </a:xfrm>
        <a:prstGeom prst="homePlate">
          <a:avLst/>
        </a:prstGeom>
        <a:solidFill>
          <a:srgbClr val="FFFF00"/>
        </a:solidFill>
        <a:ln w="28575">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a:solidFill>
                <a:srgbClr val="FF0000"/>
              </a:solidFill>
              <a:latin typeface="ＭＳ ゴシック" panose="020B0609070205080204" pitchFamily="49" charset="-128"/>
              <a:ea typeface="ＭＳ ゴシック" panose="020B0609070205080204" pitchFamily="49" charset="-128"/>
            </a:rPr>
            <a:t>①管理職員がスケジュール表</a:t>
          </a:r>
          <a:endParaRPr kumimoji="1" lang="en-US" altLang="ja-JP" sz="1400" b="1">
            <a:solidFill>
              <a:srgbClr val="FF0000"/>
            </a:solidFill>
            <a:latin typeface="ＭＳ ゴシック" panose="020B0609070205080204" pitchFamily="49" charset="-128"/>
            <a:ea typeface="ＭＳ ゴシック" panose="020B0609070205080204" pitchFamily="49" charset="-128"/>
          </a:endParaRPr>
        </a:p>
        <a:p>
          <a:pPr algn="l"/>
          <a:r>
            <a:rPr kumimoji="1" lang="ja-JP" altLang="en-US" sz="1400" b="1">
              <a:solidFill>
                <a:srgbClr val="FF0000"/>
              </a:solidFill>
              <a:latin typeface="ＭＳ ゴシック" panose="020B0609070205080204" pitchFamily="49" charset="-128"/>
              <a:ea typeface="ＭＳ ゴシック" panose="020B0609070205080204" pitchFamily="49" charset="-128"/>
            </a:rPr>
            <a:t>　を作成しましょう。</a:t>
          </a:r>
          <a:endParaRPr kumimoji="1" lang="ja-JP" altLang="en-US" sz="1100" b="1">
            <a:solidFill>
              <a:srgbClr val="FF0000"/>
            </a:solidFill>
            <a:latin typeface="ＭＳ ゴシック" panose="020B0609070205080204" pitchFamily="49" charset="-128"/>
            <a:ea typeface="ＭＳ ゴシック" panose="020B0609070205080204" pitchFamily="49" charset="-128"/>
          </a:endParaRPr>
        </a:p>
      </xdr:txBody>
    </xdr:sp>
    <xdr:clientData/>
  </xdr:twoCellAnchor>
  <mc:AlternateContent xmlns:mc="http://schemas.openxmlformats.org/markup-compatibility/2006">
    <mc:Choice xmlns:a14="http://schemas.microsoft.com/office/drawing/2010/main" Requires="a14">
      <xdr:twoCellAnchor editAs="oneCell">
        <xdr:from>
          <xdr:col>4</xdr:col>
          <xdr:colOff>295275</xdr:colOff>
          <xdr:row>12</xdr:row>
          <xdr:rowOff>28575</xdr:rowOff>
        </xdr:from>
        <xdr:to>
          <xdr:col>5</xdr:col>
          <xdr:colOff>638175</xdr:colOff>
          <xdr:row>14</xdr:row>
          <xdr:rowOff>152400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2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作成したら✓</a:t>
              </a:r>
            </a:p>
          </xdr:txBody>
        </xdr:sp>
        <xdr:clientData/>
      </xdr:twoCellAnchor>
    </mc:Choice>
    <mc:Fallback/>
  </mc:AlternateContent>
  <xdr:twoCellAnchor>
    <xdr:from>
      <xdr:col>1</xdr:col>
      <xdr:colOff>95250</xdr:colOff>
      <xdr:row>8</xdr:row>
      <xdr:rowOff>161925</xdr:rowOff>
    </xdr:from>
    <xdr:to>
      <xdr:col>1</xdr:col>
      <xdr:colOff>276225</xdr:colOff>
      <xdr:row>10</xdr:row>
      <xdr:rowOff>9525</xdr:rowOff>
    </xdr:to>
    <xdr:sp macro="" textlink="">
      <xdr:nvSpPr>
        <xdr:cNvPr id="5" name="星 5 2">
          <a:extLst>
            <a:ext uri="{FF2B5EF4-FFF2-40B4-BE49-F238E27FC236}">
              <a16:creationId xmlns:a16="http://schemas.microsoft.com/office/drawing/2014/main" id="{00000000-0008-0000-0200-000005000000}"/>
            </a:ext>
          </a:extLst>
        </xdr:cNvPr>
        <xdr:cNvSpPr/>
      </xdr:nvSpPr>
      <xdr:spPr>
        <a:xfrm>
          <a:off x="209550" y="1657350"/>
          <a:ext cx="180975" cy="190500"/>
        </a:xfrm>
        <a:prstGeom prst="star5">
          <a:avLst/>
        </a:prstGeom>
        <a:solidFill>
          <a:srgbClr val="FF6600"/>
        </a:solidFill>
        <a:ln>
          <a:solidFill>
            <a:srgbClr val="FF33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69990</xdr:colOff>
      <xdr:row>16</xdr:row>
      <xdr:rowOff>140806</xdr:rowOff>
    </xdr:from>
    <xdr:to>
      <xdr:col>10</xdr:col>
      <xdr:colOff>679590</xdr:colOff>
      <xdr:row>27</xdr:row>
      <xdr:rowOff>33131</xdr:rowOff>
    </xdr:to>
    <xdr:sp macro="" textlink="">
      <xdr:nvSpPr>
        <xdr:cNvPr id="6" name="角丸四角形 5">
          <a:extLst>
            <a:ext uri="{FF2B5EF4-FFF2-40B4-BE49-F238E27FC236}">
              <a16:creationId xmlns:a16="http://schemas.microsoft.com/office/drawing/2014/main" id="{00000000-0008-0000-0200-000006000000}"/>
            </a:ext>
          </a:extLst>
        </xdr:cNvPr>
        <xdr:cNvSpPr/>
      </xdr:nvSpPr>
      <xdr:spPr>
        <a:xfrm>
          <a:off x="184290" y="3017356"/>
          <a:ext cx="7077075" cy="1835425"/>
        </a:xfrm>
        <a:prstGeom prst="roundRect">
          <a:avLst>
            <a:gd name="adj" fmla="val 7261"/>
          </a:avLst>
        </a:prstGeom>
        <a:noFill/>
        <a:ln w="57150">
          <a:solidFill>
            <a:schemeClr val="accent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xdr:col>
      <xdr:colOff>65433</xdr:colOff>
      <xdr:row>33</xdr:row>
      <xdr:rowOff>28575</xdr:rowOff>
    </xdr:from>
    <xdr:to>
      <xdr:col>10</xdr:col>
      <xdr:colOff>675033</xdr:colOff>
      <xdr:row>35</xdr:row>
      <xdr:rowOff>57150</xdr:rowOff>
    </xdr:to>
    <xdr:sp macro="" textlink="">
      <xdr:nvSpPr>
        <xdr:cNvPr id="7" name="角丸四角形 7">
          <a:extLst>
            <a:ext uri="{FF2B5EF4-FFF2-40B4-BE49-F238E27FC236}">
              <a16:creationId xmlns:a16="http://schemas.microsoft.com/office/drawing/2014/main" id="{00000000-0008-0000-0200-000007000000}"/>
            </a:ext>
          </a:extLst>
        </xdr:cNvPr>
        <xdr:cNvSpPr/>
      </xdr:nvSpPr>
      <xdr:spPr>
        <a:xfrm>
          <a:off x="179733" y="5876925"/>
          <a:ext cx="7077075" cy="371475"/>
        </a:xfrm>
        <a:prstGeom prst="roundRect">
          <a:avLst/>
        </a:prstGeom>
        <a:solidFill>
          <a:schemeClr val="accent1">
            <a:lumMod val="20000"/>
            <a:lumOff val="80000"/>
          </a:schemeClr>
        </a:solidFill>
        <a:ln w="38100">
          <a:solidFill>
            <a:schemeClr val="accent1">
              <a:lumMod val="75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600"/>
            <a:t>　ＳＴＥＰ２　子の出生後のフォローアップ</a:t>
          </a:r>
          <a:endParaRPr kumimoji="1" lang="ja-JP" altLang="en-US" sz="1100"/>
        </a:p>
      </xdr:txBody>
    </xdr:sp>
    <xdr:clientData/>
  </xdr:twoCellAnchor>
  <xdr:twoCellAnchor>
    <xdr:from>
      <xdr:col>1</xdr:col>
      <xdr:colOff>110938</xdr:colOff>
      <xdr:row>33</xdr:row>
      <xdr:rowOff>112619</xdr:rowOff>
    </xdr:from>
    <xdr:to>
      <xdr:col>1</xdr:col>
      <xdr:colOff>291913</xdr:colOff>
      <xdr:row>34</xdr:row>
      <xdr:rowOff>112619</xdr:rowOff>
    </xdr:to>
    <xdr:sp macro="" textlink="">
      <xdr:nvSpPr>
        <xdr:cNvPr id="8" name="星 5 8">
          <a:extLst>
            <a:ext uri="{FF2B5EF4-FFF2-40B4-BE49-F238E27FC236}">
              <a16:creationId xmlns:a16="http://schemas.microsoft.com/office/drawing/2014/main" id="{00000000-0008-0000-0200-000008000000}"/>
            </a:ext>
          </a:extLst>
        </xdr:cNvPr>
        <xdr:cNvSpPr/>
      </xdr:nvSpPr>
      <xdr:spPr>
        <a:xfrm>
          <a:off x="225238" y="5960969"/>
          <a:ext cx="180975" cy="171450"/>
        </a:xfrm>
        <a:prstGeom prst="star5">
          <a:avLst/>
        </a:prstGeom>
        <a:solidFill>
          <a:srgbClr val="FF6600"/>
        </a:solidFill>
        <a:ln>
          <a:solidFill>
            <a:srgbClr val="FF33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47625</xdr:colOff>
      <xdr:row>27</xdr:row>
      <xdr:rowOff>70812</xdr:rowOff>
    </xdr:from>
    <xdr:to>
      <xdr:col>10</xdr:col>
      <xdr:colOff>104775</xdr:colOff>
      <xdr:row>31</xdr:row>
      <xdr:rowOff>0</xdr:rowOff>
    </xdr:to>
    <xdr:sp macro="" textlink="">
      <xdr:nvSpPr>
        <xdr:cNvPr id="9" name="ホームベース 9">
          <a:extLst>
            <a:ext uri="{FF2B5EF4-FFF2-40B4-BE49-F238E27FC236}">
              <a16:creationId xmlns:a16="http://schemas.microsoft.com/office/drawing/2014/main" id="{00000000-0008-0000-0200-000009000000}"/>
            </a:ext>
          </a:extLst>
        </xdr:cNvPr>
        <xdr:cNvSpPr/>
      </xdr:nvSpPr>
      <xdr:spPr>
        <a:xfrm>
          <a:off x="161925" y="4890462"/>
          <a:ext cx="6524625" cy="614988"/>
        </a:xfrm>
        <a:prstGeom prst="homePlate">
          <a:avLst/>
        </a:prstGeom>
        <a:solidFill>
          <a:srgbClr val="FFFF00"/>
        </a:solidFill>
        <a:ln w="28575">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a:solidFill>
                <a:srgbClr val="FF0000"/>
              </a:solidFill>
              <a:latin typeface="ＭＳ ゴシック" panose="020B0609070205080204" pitchFamily="49" charset="-128"/>
              <a:ea typeface="ＭＳ ゴシック" panose="020B0609070205080204" pitchFamily="49" charset="-128"/>
            </a:rPr>
            <a:t>②周囲の職員に対し状況説明、協力要請及び事務分担の見直しなど、</a:t>
          </a:r>
          <a:endParaRPr kumimoji="1" lang="en-US" altLang="ja-JP" sz="1400" b="1">
            <a:solidFill>
              <a:srgbClr val="FF0000"/>
            </a:solidFill>
            <a:latin typeface="ＭＳ ゴシック" panose="020B0609070205080204" pitchFamily="49" charset="-128"/>
            <a:ea typeface="ＭＳ ゴシック" panose="020B0609070205080204" pitchFamily="49" charset="-128"/>
          </a:endParaRPr>
        </a:p>
        <a:p>
          <a:pPr algn="l"/>
          <a:r>
            <a:rPr kumimoji="1" lang="ja-JP" altLang="en-US" sz="1400" b="1">
              <a:solidFill>
                <a:srgbClr val="FF0000"/>
              </a:solidFill>
              <a:latin typeface="ＭＳ ゴシック" panose="020B0609070205080204" pitchFamily="49" charset="-128"/>
              <a:ea typeface="ＭＳ ゴシック" panose="020B0609070205080204" pitchFamily="49" charset="-128"/>
            </a:rPr>
            <a:t>　必要に応じて休暇等が取得しやすい職場環境を整備します。</a:t>
          </a:r>
          <a:endParaRPr kumimoji="1" lang="ja-JP" altLang="en-US" sz="1100" b="1">
            <a:solidFill>
              <a:srgbClr val="FF0000"/>
            </a:solidFill>
            <a:latin typeface="ＭＳ ゴシック" panose="020B0609070205080204" pitchFamily="49" charset="-128"/>
            <a:ea typeface="ＭＳ ゴシック" panose="020B0609070205080204" pitchFamily="49" charset="-128"/>
          </a:endParaRPr>
        </a:p>
      </xdr:txBody>
    </xdr:sp>
    <xdr:clientData/>
  </xdr:twoCellAnchor>
  <mc:AlternateContent xmlns:mc="http://schemas.openxmlformats.org/markup-compatibility/2006">
    <mc:Choice xmlns:a14="http://schemas.microsoft.com/office/drawing/2010/main" Requires="a14">
      <xdr:twoCellAnchor editAs="oneCell">
        <xdr:from>
          <xdr:col>8</xdr:col>
          <xdr:colOff>495300</xdr:colOff>
          <xdr:row>28</xdr:row>
          <xdr:rowOff>85725</xdr:rowOff>
        </xdr:from>
        <xdr:to>
          <xdr:col>10</xdr:col>
          <xdr:colOff>95250</xdr:colOff>
          <xdr:row>31</xdr:row>
          <xdr:rowOff>38100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2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実施したら✓</a:t>
              </a:r>
            </a:p>
          </xdr:txBody>
        </xdr:sp>
        <xdr:clientData/>
      </xdr:twoCellAnchor>
    </mc:Choice>
    <mc:Fallback/>
  </mc:AlternateContent>
  <xdr:twoCellAnchor>
    <xdr:from>
      <xdr:col>1</xdr:col>
      <xdr:colOff>66675</xdr:colOff>
      <xdr:row>35</xdr:row>
      <xdr:rowOff>104775</xdr:rowOff>
    </xdr:from>
    <xdr:to>
      <xdr:col>10</xdr:col>
      <xdr:colOff>695741</xdr:colOff>
      <xdr:row>37</xdr:row>
      <xdr:rowOff>133350</xdr:rowOff>
    </xdr:to>
    <xdr:sp macro="" textlink="">
      <xdr:nvSpPr>
        <xdr:cNvPr id="11" name="ホームベース 11">
          <a:extLst>
            <a:ext uri="{FF2B5EF4-FFF2-40B4-BE49-F238E27FC236}">
              <a16:creationId xmlns:a16="http://schemas.microsoft.com/office/drawing/2014/main" id="{00000000-0008-0000-0200-00000B000000}"/>
            </a:ext>
          </a:extLst>
        </xdr:cNvPr>
        <xdr:cNvSpPr/>
      </xdr:nvSpPr>
      <xdr:spPr>
        <a:xfrm>
          <a:off x="180975" y="6296025"/>
          <a:ext cx="7096541" cy="371475"/>
        </a:xfrm>
        <a:prstGeom prst="homePlate">
          <a:avLst/>
        </a:prstGeom>
        <a:solidFill>
          <a:srgbClr val="FFFF00"/>
        </a:solidFill>
        <a:ln w="28575">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a:solidFill>
                <a:srgbClr val="FF0000"/>
              </a:solidFill>
              <a:latin typeface="+mj-ea"/>
              <a:ea typeface="+mj-ea"/>
            </a:rPr>
            <a:t>③次の休暇を合計で５日以上取得しましたか</a:t>
          </a:r>
          <a:r>
            <a:rPr kumimoji="1" lang="en-US" altLang="ja-JP" sz="1400" b="1">
              <a:solidFill>
                <a:srgbClr val="FF0000"/>
              </a:solidFill>
              <a:latin typeface="+mj-ea"/>
              <a:ea typeface="+mj-ea"/>
            </a:rPr>
            <a:t>(</a:t>
          </a:r>
          <a:r>
            <a:rPr kumimoji="1" lang="ja-JP" altLang="en-US" sz="1400" b="1">
              <a:solidFill>
                <a:srgbClr val="FF0000"/>
              </a:solidFill>
              <a:latin typeface="+mj-ea"/>
              <a:ea typeface="+mj-ea"/>
            </a:rPr>
            <a:t>子の出生前後の１か月間</a:t>
          </a:r>
          <a:r>
            <a:rPr kumimoji="1" lang="en-US" altLang="ja-JP" sz="1400" b="1">
              <a:solidFill>
                <a:srgbClr val="FF0000"/>
              </a:solidFill>
              <a:latin typeface="+mj-ea"/>
              <a:ea typeface="+mj-ea"/>
            </a:rPr>
            <a:t>)</a:t>
          </a:r>
          <a:r>
            <a:rPr kumimoji="1" lang="ja-JP" altLang="en-US" sz="1400" b="1">
              <a:solidFill>
                <a:srgbClr val="FF0000"/>
              </a:solidFill>
              <a:latin typeface="+mj-ea"/>
              <a:ea typeface="+mj-ea"/>
            </a:rPr>
            <a:t>。</a:t>
          </a:r>
          <a:endParaRPr kumimoji="1" lang="ja-JP" altLang="en-US" sz="1100" b="1">
            <a:solidFill>
              <a:srgbClr val="FF0000"/>
            </a:solidFill>
            <a:latin typeface="+mj-ea"/>
            <a:ea typeface="+mj-ea"/>
          </a:endParaRPr>
        </a:p>
      </xdr:txBody>
    </xdr:sp>
    <xdr:clientData/>
  </xdr:twoCellAnchor>
  <mc:AlternateContent xmlns:mc="http://schemas.openxmlformats.org/markup-compatibility/2006">
    <mc:Choice xmlns:a14="http://schemas.microsoft.com/office/drawing/2010/main" Requires="a14">
      <xdr:twoCellAnchor editAs="oneCell">
        <xdr:from>
          <xdr:col>9</xdr:col>
          <xdr:colOff>400050</xdr:colOff>
          <xdr:row>35</xdr:row>
          <xdr:rowOff>66675</xdr:rowOff>
        </xdr:from>
        <xdr:to>
          <xdr:col>11</xdr:col>
          <xdr:colOff>0</xdr:colOff>
          <xdr:row>38</xdr:row>
          <xdr:rowOff>19050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2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取得できたら✓</a:t>
              </a:r>
            </a:p>
          </xdr:txBody>
        </xdr:sp>
        <xdr:clientData/>
      </xdr:twoCellAnchor>
    </mc:Choice>
    <mc:Fallback/>
  </mc:AlternateContent>
  <xdr:twoCellAnchor>
    <xdr:from>
      <xdr:col>1</xdr:col>
      <xdr:colOff>64191</xdr:colOff>
      <xdr:row>40</xdr:row>
      <xdr:rowOff>66675</xdr:rowOff>
    </xdr:from>
    <xdr:to>
      <xdr:col>10</xdr:col>
      <xdr:colOff>673791</xdr:colOff>
      <xdr:row>46</xdr:row>
      <xdr:rowOff>66675</xdr:rowOff>
    </xdr:to>
    <xdr:sp macro="" textlink="">
      <xdr:nvSpPr>
        <xdr:cNvPr id="13" name="角丸四角形 13">
          <a:extLst>
            <a:ext uri="{FF2B5EF4-FFF2-40B4-BE49-F238E27FC236}">
              <a16:creationId xmlns:a16="http://schemas.microsoft.com/office/drawing/2014/main" id="{00000000-0008-0000-0200-00000D000000}"/>
            </a:ext>
          </a:extLst>
        </xdr:cNvPr>
        <xdr:cNvSpPr/>
      </xdr:nvSpPr>
      <xdr:spPr>
        <a:xfrm>
          <a:off x="178491" y="7115175"/>
          <a:ext cx="7077075" cy="1114425"/>
        </a:xfrm>
        <a:prstGeom prst="roundRect">
          <a:avLst>
            <a:gd name="adj" fmla="val 7261"/>
          </a:avLst>
        </a:prstGeom>
        <a:noFill/>
        <a:ln w="57150">
          <a:solidFill>
            <a:schemeClr val="accent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10</xdr:col>
      <xdr:colOff>247650</xdr:colOff>
      <xdr:row>42</xdr:row>
      <xdr:rowOff>19050</xdr:rowOff>
    </xdr:from>
    <xdr:to>
      <xdr:col>10</xdr:col>
      <xdr:colOff>647700</xdr:colOff>
      <xdr:row>44</xdr:row>
      <xdr:rowOff>28575</xdr:rowOff>
    </xdr:to>
    <xdr:sp macro="" textlink="">
      <xdr:nvSpPr>
        <xdr:cNvPr id="14" name="テキスト ボックス 13">
          <a:extLst>
            <a:ext uri="{FF2B5EF4-FFF2-40B4-BE49-F238E27FC236}">
              <a16:creationId xmlns:a16="http://schemas.microsoft.com/office/drawing/2014/main" id="{00000000-0008-0000-0200-00000E000000}"/>
            </a:ext>
          </a:extLst>
        </xdr:cNvPr>
        <xdr:cNvSpPr txBox="1"/>
      </xdr:nvSpPr>
      <xdr:spPr>
        <a:xfrm>
          <a:off x="6829425" y="7439025"/>
          <a:ext cx="400050" cy="3714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a:t>
          </a:r>
          <a:endParaRPr kumimoji="1" lang="ja-JP" altLang="en-US" sz="1050"/>
        </a:p>
      </xdr:txBody>
    </xdr:sp>
    <xdr:clientData/>
  </xdr:twoCellAnchor>
  <xdr:twoCellAnchor>
    <xdr:from>
      <xdr:col>1</xdr:col>
      <xdr:colOff>47625</xdr:colOff>
      <xdr:row>46</xdr:row>
      <xdr:rowOff>123825</xdr:rowOff>
    </xdr:from>
    <xdr:to>
      <xdr:col>10</xdr:col>
      <xdr:colOff>687457</xdr:colOff>
      <xdr:row>48</xdr:row>
      <xdr:rowOff>123825</xdr:rowOff>
    </xdr:to>
    <xdr:sp macro="" textlink="">
      <xdr:nvSpPr>
        <xdr:cNvPr id="15" name="ホームベース 15">
          <a:extLst>
            <a:ext uri="{FF2B5EF4-FFF2-40B4-BE49-F238E27FC236}">
              <a16:creationId xmlns:a16="http://schemas.microsoft.com/office/drawing/2014/main" id="{00000000-0008-0000-0200-00000F000000}"/>
            </a:ext>
          </a:extLst>
        </xdr:cNvPr>
        <xdr:cNvSpPr/>
      </xdr:nvSpPr>
      <xdr:spPr>
        <a:xfrm>
          <a:off x="161925" y="8286750"/>
          <a:ext cx="7107307" cy="342900"/>
        </a:xfrm>
        <a:prstGeom prst="homePlate">
          <a:avLst/>
        </a:prstGeom>
        <a:solidFill>
          <a:srgbClr val="FFFF00"/>
        </a:solidFill>
        <a:ln w="28575">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a:solidFill>
                <a:srgbClr val="FF0000"/>
              </a:solidFill>
              <a:latin typeface="+mn-ea"/>
              <a:ea typeface="+mn-ea"/>
            </a:rPr>
            <a:t>④休暇と休業を合計で１か月以上取得しましたか</a:t>
          </a:r>
          <a:r>
            <a:rPr kumimoji="1" lang="en-US" altLang="ja-JP" sz="1400" b="1">
              <a:solidFill>
                <a:srgbClr val="FF0000"/>
              </a:solidFill>
              <a:latin typeface="+mn-ea"/>
              <a:ea typeface="+mn-ea"/>
            </a:rPr>
            <a:t>(</a:t>
          </a:r>
          <a:r>
            <a:rPr kumimoji="1" lang="ja-JP" altLang="en-US" sz="1400" b="1">
              <a:solidFill>
                <a:srgbClr val="FF0000"/>
              </a:solidFill>
              <a:latin typeface="+mn-ea"/>
              <a:ea typeface="+mn-ea"/>
            </a:rPr>
            <a:t>子の出生後１年以内</a:t>
          </a:r>
          <a:r>
            <a:rPr kumimoji="1" lang="en-US" altLang="ja-JP" sz="1400" b="1">
              <a:solidFill>
                <a:srgbClr val="FF0000"/>
              </a:solidFill>
              <a:latin typeface="+mn-ea"/>
              <a:ea typeface="+mn-ea"/>
            </a:rPr>
            <a:t>)</a:t>
          </a:r>
          <a:r>
            <a:rPr kumimoji="1" lang="ja-JP" altLang="en-US" sz="1400" b="1">
              <a:solidFill>
                <a:srgbClr val="FF0000"/>
              </a:solidFill>
              <a:latin typeface="+mn-ea"/>
              <a:ea typeface="+mn-ea"/>
            </a:rPr>
            <a:t>。</a:t>
          </a:r>
          <a:endParaRPr kumimoji="1" lang="ja-JP" altLang="en-US" sz="1100" b="1">
            <a:solidFill>
              <a:srgbClr val="FF0000"/>
            </a:solidFill>
            <a:latin typeface="+mn-ea"/>
            <a:ea typeface="+mn-ea"/>
          </a:endParaRPr>
        </a:p>
      </xdr:txBody>
    </xdr:sp>
    <xdr:clientData/>
  </xdr:twoCellAnchor>
  <mc:AlternateContent xmlns:mc="http://schemas.openxmlformats.org/markup-compatibility/2006">
    <mc:Choice xmlns:a14="http://schemas.microsoft.com/office/drawing/2010/main" Requires="a14">
      <xdr:twoCellAnchor editAs="oneCell">
        <xdr:from>
          <xdr:col>9</xdr:col>
          <xdr:colOff>438150</xdr:colOff>
          <xdr:row>46</xdr:row>
          <xdr:rowOff>85725</xdr:rowOff>
        </xdr:from>
        <xdr:to>
          <xdr:col>12</xdr:col>
          <xdr:colOff>0</xdr:colOff>
          <xdr:row>49</xdr:row>
          <xdr:rowOff>28575</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2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取得できたら✓</a:t>
              </a:r>
            </a:p>
          </xdr:txBody>
        </xdr:sp>
        <xdr:clientData/>
      </xdr:twoCellAnchor>
    </mc:Choice>
    <mc:Fallback/>
  </mc:AlternateContent>
  <xdr:twoCellAnchor>
    <xdr:from>
      <xdr:col>6</xdr:col>
      <xdr:colOff>135833</xdr:colOff>
      <xdr:row>55</xdr:row>
      <xdr:rowOff>8283</xdr:rowOff>
    </xdr:from>
    <xdr:to>
      <xdr:col>8</xdr:col>
      <xdr:colOff>316808</xdr:colOff>
      <xdr:row>57</xdr:row>
      <xdr:rowOff>17808</xdr:rowOff>
    </xdr:to>
    <xdr:sp macro="" textlink="">
      <xdr:nvSpPr>
        <xdr:cNvPr id="17" name="テキスト ボックス 16">
          <a:extLst>
            <a:ext uri="{FF2B5EF4-FFF2-40B4-BE49-F238E27FC236}">
              <a16:creationId xmlns:a16="http://schemas.microsoft.com/office/drawing/2014/main" id="{00000000-0008-0000-0200-000011000000}"/>
            </a:ext>
          </a:extLst>
        </xdr:cNvPr>
        <xdr:cNvSpPr txBox="1"/>
      </xdr:nvSpPr>
      <xdr:spPr>
        <a:xfrm>
          <a:off x="3745808" y="9809508"/>
          <a:ext cx="1666875" cy="3619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a:t>
          </a:r>
          <a:r>
            <a:rPr kumimoji="1" lang="en-US" altLang="ja-JP" sz="1400"/>
            <a:t>+</a:t>
          </a:r>
          <a:r>
            <a:rPr kumimoji="1" lang="ja-JP" altLang="en-US" sz="1400"/>
            <a:t>㋑</a:t>
          </a:r>
          <a:endParaRPr kumimoji="1" lang="ja-JP" altLang="en-US" sz="1050"/>
        </a:p>
      </xdr:txBody>
    </xdr:sp>
    <xdr:clientData/>
  </xdr:twoCellAnchor>
  <xdr:twoCellAnchor>
    <xdr:from>
      <xdr:col>6</xdr:col>
      <xdr:colOff>151157</xdr:colOff>
      <xdr:row>52</xdr:row>
      <xdr:rowOff>109330</xdr:rowOff>
    </xdr:from>
    <xdr:to>
      <xdr:col>6</xdr:col>
      <xdr:colOff>551207</xdr:colOff>
      <xdr:row>54</xdr:row>
      <xdr:rowOff>109330</xdr:rowOff>
    </xdr:to>
    <xdr:sp macro="" textlink="">
      <xdr:nvSpPr>
        <xdr:cNvPr id="18" name="テキスト ボックス 17">
          <a:extLst>
            <a:ext uri="{FF2B5EF4-FFF2-40B4-BE49-F238E27FC236}">
              <a16:creationId xmlns:a16="http://schemas.microsoft.com/office/drawing/2014/main" id="{00000000-0008-0000-0200-000012000000}"/>
            </a:ext>
          </a:extLst>
        </xdr:cNvPr>
        <xdr:cNvSpPr txBox="1"/>
      </xdr:nvSpPr>
      <xdr:spPr>
        <a:xfrm>
          <a:off x="3761132" y="9367630"/>
          <a:ext cx="400050" cy="3619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a:t>
          </a:r>
          <a:endParaRPr kumimoji="1" lang="ja-JP" altLang="en-US" sz="1050"/>
        </a:p>
      </xdr:txBody>
    </xdr:sp>
    <xdr:clientData/>
  </xdr:twoCellAnchor>
  <xdr:twoCellAnchor>
    <xdr:from>
      <xdr:col>1</xdr:col>
      <xdr:colOff>71232</xdr:colOff>
      <xdr:row>57</xdr:row>
      <xdr:rowOff>41413</xdr:rowOff>
    </xdr:from>
    <xdr:to>
      <xdr:col>10</xdr:col>
      <xdr:colOff>680832</xdr:colOff>
      <xdr:row>60</xdr:row>
      <xdr:rowOff>135445</xdr:rowOff>
    </xdr:to>
    <xdr:sp macro="" textlink="">
      <xdr:nvSpPr>
        <xdr:cNvPr id="19" name="角丸四角形 20">
          <a:extLst>
            <a:ext uri="{FF2B5EF4-FFF2-40B4-BE49-F238E27FC236}">
              <a16:creationId xmlns:a16="http://schemas.microsoft.com/office/drawing/2014/main" id="{00000000-0008-0000-0200-000013000000}"/>
            </a:ext>
          </a:extLst>
        </xdr:cNvPr>
        <xdr:cNvSpPr/>
      </xdr:nvSpPr>
      <xdr:spPr>
        <a:xfrm>
          <a:off x="185532" y="10195063"/>
          <a:ext cx="7077075" cy="608382"/>
        </a:xfrm>
        <a:prstGeom prst="roundRect">
          <a:avLst>
            <a:gd name="adj" fmla="val 17927"/>
          </a:avLst>
        </a:prstGeom>
        <a:solidFill>
          <a:schemeClr val="accent1">
            <a:lumMod val="20000"/>
            <a:lumOff val="80000"/>
          </a:schemeClr>
        </a:solidFill>
        <a:ln w="38100">
          <a:solidFill>
            <a:schemeClr val="accent1">
              <a:lumMod val="75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endParaRPr kumimoji="1" lang="ja-JP" altLang="en-US" sz="1400"/>
        </a:p>
      </xdr:txBody>
    </xdr:sp>
    <xdr:clientData/>
  </xdr:twoCellAnchor>
  <xdr:twoCellAnchor>
    <xdr:from>
      <xdr:col>4</xdr:col>
      <xdr:colOff>352425</xdr:colOff>
      <xdr:row>5</xdr:row>
      <xdr:rowOff>173935</xdr:rowOff>
    </xdr:from>
    <xdr:to>
      <xdr:col>10</xdr:col>
      <xdr:colOff>657225</xdr:colOff>
      <xdr:row>7</xdr:row>
      <xdr:rowOff>48869</xdr:rowOff>
    </xdr:to>
    <xdr:grpSp>
      <xdr:nvGrpSpPr>
        <xdr:cNvPr id="20" name="グループ化 19">
          <a:extLst>
            <a:ext uri="{FF2B5EF4-FFF2-40B4-BE49-F238E27FC236}">
              <a16:creationId xmlns:a16="http://schemas.microsoft.com/office/drawing/2014/main" id="{00000000-0008-0000-0200-000014000000}"/>
            </a:ext>
          </a:extLst>
        </xdr:cNvPr>
        <xdr:cNvGrpSpPr/>
      </xdr:nvGrpSpPr>
      <xdr:grpSpPr>
        <a:xfrm>
          <a:off x="2476500" y="1097860"/>
          <a:ext cx="4762500" cy="255934"/>
          <a:chOff x="3110862" y="1068456"/>
          <a:chExt cx="4343071" cy="170208"/>
        </a:xfrm>
      </xdr:grpSpPr>
      <xdr:sp macro="" textlink="">
        <xdr:nvSpPr>
          <xdr:cNvPr id="21" name="正方形/長方形 20">
            <a:extLst>
              <a:ext uri="{FF2B5EF4-FFF2-40B4-BE49-F238E27FC236}">
                <a16:creationId xmlns:a16="http://schemas.microsoft.com/office/drawing/2014/main" id="{00000000-0008-0000-0200-000015000000}"/>
              </a:ext>
            </a:extLst>
          </xdr:cNvPr>
          <xdr:cNvSpPr/>
        </xdr:nvSpPr>
        <xdr:spPr>
          <a:xfrm>
            <a:off x="3238499" y="1095790"/>
            <a:ext cx="4215434" cy="142874"/>
          </a:xfrm>
          <a:prstGeom prst="rect">
            <a:avLst/>
          </a:prstGeom>
          <a:solidFill>
            <a:schemeClr val="accent1">
              <a:lumMod val="20000"/>
              <a:lumOff val="80000"/>
            </a:schemeClr>
          </a:solidFill>
          <a:ln w="28575">
            <a:solidFill>
              <a:schemeClr val="accent1">
                <a:lumMod val="75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800">
                <a:latin typeface="+mn-ea"/>
                <a:ea typeface="+mn-ea"/>
              </a:rPr>
              <a:t>年は西暦で入力するか、元号（昭和（</a:t>
            </a:r>
            <a:r>
              <a:rPr kumimoji="1" lang="en-US" altLang="ja-JP" sz="800">
                <a:latin typeface="+mn-ea"/>
                <a:ea typeface="+mn-ea"/>
              </a:rPr>
              <a:t>S</a:t>
            </a:r>
            <a:r>
              <a:rPr kumimoji="1" lang="ja-JP" altLang="en-US" sz="800">
                <a:latin typeface="+mn-ea"/>
                <a:ea typeface="+mn-ea"/>
              </a:rPr>
              <a:t>）、平成（</a:t>
            </a:r>
            <a:r>
              <a:rPr kumimoji="1" lang="en-US" altLang="ja-JP" sz="800">
                <a:latin typeface="+mn-ea"/>
                <a:ea typeface="+mn-ea"/>
              </a:rPr>
              <a:t>H</a:t>
            </a:r>
            <a:r>
              <a:rPr kumimoji="1" lang="ja-JP" altLang="en-US" sz="800">
                <a:latin typeface="+mn-ea"/>
                <a:ea typeface="+mn-ea"/>
              </a:rPr>
              <a:t>）、令和（</a:t>
            </a:r>
            <a:r>
              <a:rPr kumimoji="1" lang="en-US" altLang="ja-JP" sz="800">
                <a:latin typeface="+mn-ea"/>
                <a:ea typeface="+mn-ea"/>
              </a:rPr>
              <a:t>R</a:t>
            </a:r>
            <a:r>
              <a:rPr kumimoji="1" lang="ja-JP" altLang="en-US" sz="800">
                <a:latin typeface="+mn-ea"/>
                <a:ea typeface="+mn-ea"/>
              </a:rPr>
              <a:t>））と年で入力してください。</a:t>
            </a:r>
            <a:endParaRPr kumimoji="1" lang="en-US" altLang="ja-JP" sz="800">
              <a:latin typeface="+mn-ea"/>
              <a:ea typeface="+mn-ea"/>
            </a:endParaRPr>
          </a:p>
        </xdr:txBody>
      </xdr:sp>
      <xdr:cxnSp macro="">
        <xdr:nvCxnSpPr>
          <xdr:cNvPr id="22" name="直線矢印コネクタ 21">
            <a:extLst>
              <a:ext uri="{FF2B5EF4-FFF2-40B4-BE49-F238E27FC236}">
                <a16:creationId xmlns:a16="http://schemas.microsoft.com/office/drawing/2014/main" id="{00000000-0008-0000-0200-000016000000}"/>
              </a:ext>
            </a:extLst>
          </xdr:cNvPr>
          <xdr:cNvCxnSpPr>
            <a:stCxn id="21" idx="1"/>
          </xdr:cNvCxnSpPr>
        </xdr:nvCxnSpPr>
        <xdr:spPr>
          <a:xfrm flipH="1" flipV="1">
            <a:off x="3114268" y="1068456"/>
            <a:ext cx="124231" cy="98771"/>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23" name="直線矢印コネクタ 22">
            <a:extLst>
              <a:ext uri="{FF2B5EF4-FFF2-40B4-BE49-F238E27FC236}">
                <a16:creationId xmlns:a16="http://schemas.microsoft.com/office/drawing/2014/main" id="{00000000-0008-0000-0200-000017000000}"/>
              </a:ext>
            </a:extLst>
          </xdr:cNvPr>
          <xdr:cNvCxnSpPr>
            <a:stCxn id="21" idx="1"/>
          </xdr:cNvCxnSpPr>
        </xdr:nvCxnSpPr>
        <xdr:spPr>
          <a:xfrm flipH="1">
            <a:off x="3110862" y="1167227"/>
            <a:ext cx="127637" cy="26269"/>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5</xdr:col>
      <xdr:colOff>638174</xdr:colOff>
      <xdr:row>10</xdr:row>
      <xdr:rowOff>57150</xdr:rowOff>
    </xdr:from>
    <xdr:to>
      <xdr:col>10</xdr:col>
      <xdr:colOff>666750</xdr:colOff>
      <xdr:row>16</xdr:row>
      <xdr:rowOff>152400</xdr:rowOff>
    </xdr:to>
    <xdr:sp macro="" textlink="">
      <xdr:nvSpPr>
        <xdr:cNvPr id="24" name="横巻き 4">
          <a:extLst>
            <a:ext uri="{FF2B5EF4-FFF2-40B4-BE49-F238E27FC236}">
              <a16:creationId xmlns:a16="http://schemas.microsoft.com/office/drawing/2014/main" id="{00000000-0008-0000-0200-000018000000}"/>
            </a:ext>
          </a:extLst>
        </xdr:cNvPr>
        <xdr:cNvSpPr/>
      </xdr:nvSpPr>
      <xdr:spPr>
        <a:xfrm>
          <a:off x="3505199" y="1895475"/>
          <a:ext cx="3743326" cy="1133475"/>
        </a:xfrm>
        <a:prstGeom prst="horizontalScroll">
          <a:avLst/>
        </a:prstGeom>
        <a:solidFill>
          <a:schemeClr val="accent6">
            <a:lumMod val="20000"/>
            <a:lumOff val="80000"/>
          </a:schemeClr>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200"/>
        </a:p>
      </xdr:txBody>
    </xdr:sp>
    <xdr:clientData/>
  </xdr:twoCellAnchor>
  <xdr:twoCellAnchor>
    <xdr:from>
      <xdr:col>4</xdr:col>
      <xdr:colOff>356152</xdr:colOff>
      <xdr:row>49</xdr:row>
      <xdr:rowOff>173936</xdr:rowOff>
    </xdr:from>
    <xdr:to>
      <xdr:col>10</xdr:col>
      <xdr:colOff>223217</xdr:colOff>
      <xdr:row>51</xdr:row>
      <xdr:rowOff>16890</xdr:rowOff>
    </xdr:to>
    <xdr:grpSp>
      <xdr:nvGrpSpPr>
        <xdr:cNvPr id="25" name="グループ化 24">
          <a:extLst>
            <a:ext uri="{FF2B5EF4-FFF2-40B4-BE49-F238E27FC236}">
              <a16:creationId xmlns:a16="http://schemas.microsoft.com/office/drawing/2014/main" id="{00000000-0008-0000-0200-000019000000}"/>
            </a:ext>
          </a:extLst>
        </xdr:cNvPr>
        <xdr:cNvGrpSpPr/>
      </xdr:nvGrpSpPr>
      <xdr:grpSpPr>
        <a:xfrm>
          <a:off x="2480227" y="8860736"/>
          <a:ext cx="4324765" cy="223954"/>
          <a:chOff x="3114260" y="1068456"/>
          <a:chExt cx="4339673" cy="207389"/>
        </a:xfrm>
      </xdr:grpSpPr>
      <xdr:sp macro="" textlink="">
        <xdr:nvSpPr>
          <xdr:cNvPr id="26" name="正方形/長方形 25">
            <a:extLst>
              <a:ext uri="{FF2B5EF4-FFF2-40B4-BE49-F238E27FC236}">
                <a16:creationId xmlns:a16="http://schemas.microsoft.com/office/drawing/2014/main" id="{00000000-0008-0000-0200-00001A000000}"/>
              </a:ext>
            </a:extLst>
          </xdr:cNvPr>
          <xdr:cNvSpPr/>
        </xdr:nvSpPr>
        <xdr:spPr>
          <a:xfrm>
            <a:off x="3238499" y="1095790"/>
            <a:ext cx="4215434" cy="142874"/>
          </a:xfrm>
          <a:prstGeom prst="rect">
            <a:avLst/>
          </a:prstGeom>
          <a:solidFill>
            <a:schemeClr val="accent1">
              <a:lumMod val="20000"/>
              <a:lumOff val="80000"/>
            </a:schemeClr>
          </a:solidFill>
          <a:ln w="28575">
            <a:solidFill>
              <a:schemeClr val="accent1">
                <a:lumMod val="75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800"/>
              <a:t>年は西暦で入力するか、元号（昭和（</a:t>
            </a:r>
            <a:r>
              <a:rPr kumimoji="1" lang="en-US" altLang="ja-JP" sz="800"/>
              <a:t>S</a:t>
            </a:r>
            <a:r>
              <a:rPr kumimoji="1" lang="ja-JP" altLang="en-US" sz="800"/>
              <a:t>）、平成（</a:t>
            </a:r>
            <a:r>
              <a:rPr kumimoji="1" lang="en-US" altLang="ja-JP" sz="800"/>
              <a:t>H</a:t>
            </a:r>
            <a:r>
              <a:rPr kumimoji="1" lang="ja-JP" altLang="en-US" sz="800"/>
              <a:t>）、令和（</a:t>
            </a:r>
            <a:r>
              <a:rPr kumimoji="1" lang="en-US" altLang="ja-JP" sz="800"/>
              <a:t>R</a:t>
            </a:r>
            <a:r>
              <a:rPr kumimoji="1" lang="ja-JP" altLang="en-US" sz="800"/>
              <a:t>））と年で入力してください。</a:t>
            </a:r>
            <a:endParaRPr kumimoji="1" lang="en-US" altLang="ja-JP" sz="800"/>
          </a:p>
        </xdr:txBody>
      </xdr:sp>
      <xdr:cxnSp macro="">
        <xdr:nvCxnSpPr>
          <xdr:cNvPr id="27" name="直線矢印コネクタ 26">
            <a:extLst>
              <a:ext uri="{FF2B5EF4-FFF2-40B4-BE49-F238E27FC236}">
                <a16:creationId xmlns:a16="http://schemas.microsoft.com/office/drawing/2014/main" id="{00000000-0008-0000-0200-00001B000000}"/>
              </a:ext>
            </a:extLst>
          </xdr:cNvPr>
          <xdr:cNvCxnSpPr/>
        </xdr:nvCxnSpPr>
        <xdr:spPr>
          <a:xfrm flipH="1" flipV="1">
            <a:off x="3114268" y="1068456"/>
            <a:ext cx="107673" cy="10800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28" name="直線矢印コネクタ 27">
            <a:extLst>
              <a:ext uri="{FF2B5EF4-FFF2-40B4-BE49-F238E27FC236}">
                <a16:creationId xmlns:a16="http://schemas.microsoft.com/office/drawing/2014/main" id="{00000000-0008-0000-0200-00001C000000}"/>
              </a:ext>
            </a:extLst>
          </xdr:cNvPr>
          <xdr:cNvCxnSpPr/>
        </xdr:nvCxnSpPr>
        <xdr:spPr>
          <a:xfrm flipH="1">
            <a:off x="3114260" y="1167845"/>
            <a:ext cx="108000" cy="10800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5</xdr:col>
      <xdr:colOff>737153</xdr:colOff>
      <xdr:row>11</xdr:row>
      <xdr:rowOff>33131</xdr:rowOff>
    </xdr:from>
    <xdr:to>
      <xdr:col>11</xdr:col>
      <xdr:colOff>24848</xdr:colOff>
      <xdr:row>17</xdr:row>
      <xdr:rowOff>107674</xdr:rowOff>
    </xdr:to>
    <xdr:sp macro="" textlink="">
      <xdr:nvSpPr>
        <xdr:cNvPr id="29" name="テキスト ボックス 28">
          <a:extLst>
            <a:ext uri="{FF2B5EF4-FFF2-40B4-BE49-F238E27FC236}">
              <a16:creationId xmlns:a16="http://schemas.microsoft.com/office/drawing/2014/main" id="{00000000-0008-0000-0200-00001D000000}"/>
            </a:ext>
          </a:extLst>
        </xdr:cNvPr>
        <xdr:cNvSpPr txBox="1"/>
      </xdr:nvSpPr>
      <xdr:spPr>
        <a:xfrm>
          <a:off x="3604178" y="2042906"/>
          <a:ext cx="3745395" cy="11127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男性職員に対し、育児に伴う休暇・休業（配偶者出産休暇、育児参加休暇、年次有給休暇、育児休業など）の</a:t>
          </a:r>
          <a:r>
            <a:rPr kumimoji="1" lang="ja-JP" altLang="ja-JP" sz="1100" b="1" u="sng">
              <a:solidFill>
                <a:srgbClr val="FF0000"/>
              </a:solidFill>
              <a:effectLst/>
              <a:latin typeface="ＭＳ ゴシック" panose="020B0609070205080204" pitchFamily="49" charset="-128"/>
              <a:ea typeface="ＭＳ ゴシック" panose="020B0609070205080204" pitchFamily="49" charset="-128"/>
              <a:cs typeface="+mn-cs"/>
            </a:rPr>
            <a:t>合計１か月以上</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の取得を勧奨するとともに、取得希望に沿ったスケジュールを作成してください。</a:t>
          </a:r>
          <a:endParaRPr lang="ja-JP" altLang="ja-JP">
            <a:effectLst/>
            <a:latin typeface="ＭＳ ゴシック" panose="020B0609070205080204" pitchFamily="49" charset="-128"/>
            <a:ea typeface="ＭＳ ゴシック" panose="020B0609070205080204" pitchFamily="49" charset="-128"/>
          </a:endParaRPr>
        </a:p>
        <a:p>
          <a:endParaRPr kumimoji="1" lang="ja-JP" altLang="en-US" sz="1100">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110985</xdr:colOff>
      <xdr:row>57</xdr:row>
      <xdr:rowOff>19880</xdr:rowOff>
    </xdr:from>
    <xdr:to>
      <xdr:col>10</xdr:col>
      <xdr:colOff>737150</xdr:colOff>
      <xdr:row>63</xdr:row>
      <xdr:rowOff>36444</xdr:rowOff>
    </xdr:to>
    <xdr:sp macro="" textlink="">
      <xdr:nvSpPr>
        <xdr:cNvPr id="30" name="テキスト ボックス 29">
          <a:extLst>
            <a:ext uri="{FF2B5EF4-FFF2-40B4-BE49-F238E27FC236}">
              <a16:creationId xmlns:a16="http://schemas.microsoft.com/office/drawing/2014/main" id="{00000000-0008-0000-0200-00001E000000}"/>
            </a:ext>
          </a:extLst>
        </xdr:cNvPr>
        <xdr:cNvSpPr txBox="1"/>
      </xdr:nvSpPr>
      <xdr:spPr>
        <a:xfrm>
          <a:off x="225285" y="10173530"/>
          <a:ext cx="7093640" cy="11214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チェック項目④は、特定事業主行動計画の数値目標ではありませんが、男性職員が出生時に子どもと一緒に過ごす時間は、父親としての意識の醸成を助長し、その後の子育てへの考え方を形成するため、極めて重要なことであるから、積極的に取得を勧奨してください。</a:t>
          </a:r>
          <a:endParaRPr lang="ja-JP" altLang="ja-JP">
            <a:effectLst/>
          </a:endParaRPr>
        </a:p>
        <a:p>
          <a:endParaRPr kumimoji="1" lang="ja-JP" altLang="en-US" sz="1100"/>
        </a:p>
      </xdr:txBody>
    </xdr:sp>
    <xdr:clientData/>
  </xdr:twoCellAnchor>
  <xdr:twoCellAnchor>
    <xdr:from>
      <xdr:col>7</xdr:col>
      <xdr:colOff>190500</xdr:colOff>
      <xdr:row>19</xdr:row>
      <xdr:rowOff>132522</xdr:rowOff>
    </xdr:from>
    <xdr:to>
      <xdr:col>10</xdr:col>
      <xdr:colOff>480392</xdr:colOff>
      <xdr:row>19</xdr:row>
      <xdr:rowOff>132522</xdr:rowOff>
    </xdr:to>
    <xdr:cxnSp macro="">
      <xdr:nvCxnSpPr>
        <xdr:cNvPr id="31" name="直線コネクタ 30">
          <a:extLst>
            <a:ext uri="{FF2B5EF4-FFF2-40B4-BE49-F238E27FC236}">
              <a16:creationId xmlns:a16="http://schemas.microsoft.com/office/drawing/2014/main" id="{00000000-0008-0000-0200-00001F000000}"/>
            </a:ext>
          </a:extLst>
        </xdr:cNvPr>
        <xdr:cNvCxnSpPr/>
      </xdr:nvCxnSpPr>
      <xdr:spPr>
        <a:xfrm flipV="1">
          <a:off x="4543425" y="3532947"/>
          <a:ext cx="2518742" cy="0"/>
        </a:xfrm>
        <a:prstGeom prst="line">
          <a:avLst/>
        </a:prstGeom>
        <a:ln w="28575">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190500</xdr:colOff>
      <xdr:row>23</xdr:row>
      <xdr:rowOff>132522</xdr:rowOff>
    </xdr:from>
    <xdr:to>
      <xdr:col>10</xdr:col>
      <xdr:colOff>480392</xdr:colOff>
      <xdr:row>23</xdr:row>
      <xdr:rowOff>132522</xdr:rowOff>
    </xdr:to>
    <xdr:cxnSp macro="">
      <xdr:nvCxnSpPr>
        <xdr:cNvPr id="32" name="直線コネクタ 31">
          <a:extLst>
            <a:ext uri="{FF2B5EF4-FFF2-40B4-BE49-F238E27FC236}">
              <a16:creationId xmlns:a16="http://schemas.microsoft.com/office/drawing/2014/main" id="{00000000-0008-0000-0200-000020000000}"/>
            </a:ext>
          </a:extLst>
        </xdr:cNvPr>
        <xdr:cNvCxnSpPr/>
      </xdr:nvCxnSpPr>
      <xdr:spPr>
        <a:xfrm flipV="1">
          <a:off x="4543425" y="4237797"/>
          <a:ext cx="2518742" cy="0"/>
        </a:xfrm>
        <a:prstGeom prst="line">
          <a:avLst/>
        </a:prstGeom>
        <a:ln w="28575">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193814</xdr:colOff>
      <xdr:row>26</xdr:row>
      <xdr:rowOff>152401</xdr:rowOff>
    </xdr:from>
    <xdr:to>
      <xdr:col>10</xdr:col>
      <xdr:colOff>483706</xdr:colOff>
      <xdr:row>26</xdr:row>
      <xdr:rowOff>152401</xdr:rowOff>
    </xdr:to>
    <xdr:cxnSp macro="">
      <xdr:nvCxnSpPr>
        <xdr:cNvPr id="33" name="直線コネクタ 32">
          <a:extLst>
            <a:ext uri="{FF2B5EF4-FFF2-40B4-BE49-F238E27FC236}">
              <a16:creationId xmlns:a16="http://schemas.microsoft.com/office/drawing/2014/main" id="{00000000-0008-0000-0200-000021000000}"/>
            </a:ext>
          </a:extLst>
        </xdr:cNvPr>
        <xdr:cNvCxnSpPr/>
      </xdr:nvCxnSpPr>
      <xdr:spPr>
        <a:xfrm flipV="1">
          <a:off x="4546739" y="4791076"/>
          <a:ext cx="2518742" cy="0"/>
        </a:xfrm>
        <a:prstGeom prst="line">
          <a:avLst/>
        </a:prstGeom>
        <a:ln w="28575">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273326</xdr:colOff>
      <xdr:row>23</xdr:row>
      <xdr:rowOff>157370</xdr:rowOff>
    </xdr:from>
    <xdr:to>
      <xdr:col>6</xdr:col>
      <xdr:colOff>563218</xdr:colOff>
      <xdr:row>23</xdr:row>
      <xdr:rowOff>157370</xdr:rowOff>
    </xdr:to>
    <xdr:cxnSp macro="">
      <xdr:nvCxnSpPr>
        <xdr:cNvPr id="34" name="直線コネクタ 33">
          <a:extLst>
            <a:ext uri="{FF2B5EF4-FFF2-40B4-BE49-F238E27FC236}">
              <a16:creationId xmlns:a16="http://schemas.microsoft.com/office/drawing/2014/main" id="{00000000-0008-0000-0200-000022000000}"/>
            </a:ext>
          </a:extLst>
        </xdr:cNvPr>
        <xdr:cNvCxnSpPr/>
      </xdr:nvCxnSpPr>
      <xdr:spPr>
        <a:xfrm flipV="1">
          <a:off x="1654451" y="4262645"/>
          <a:ext cx="2518742" cy="0"/>
        </a:xfrm>
        <a:prstGeom prst="line">
          <a:avLst/>
        </a:prstGeom>
        <a:ln w="28575">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190499</xdr:colOff>
      <xdr:row>0</xdr:row>
      <xdr:rowOff>43016</xdr:rowOff>
    </xdr:from>
    <xdr:to>
      <xdr:col>10</xdr:col>
      <xdr:colOff>709036</xdr:colOff>
      <xdr:row>4</xdr:row>
      <xdr:rowOff>107673</xdr:rowOff>
    </xdr:to>
    <xdr:sp macro="" textlink="">
      <xdr:nvSpPr>
        <xdr:cNvPr id="35" name="角丸四角形 38">
          <a:extLst>
            <a:ext uri="{FF2B5EF4-FFF2-40B4-BE49-F238E27FC236}">
              <a16:creationId xmlns:a16="http://schemas.microsoft.com/office/drawing/2014/main" id="{00000000-0008-0000-0200-000023000000}"/>
            </a:ext>
          </a:extLst>
        </xdr:cNvPr>
        <xdr:cNvSpPr/>
      </xdr:nvSpPr>
      <xdr:spPr>
        <a:xfrm>
          <a:off x="4543424" y="43016"/>
          <a:ext cx="2747387" cy="798082"/>
        </a:xfrm>
        <a:prstGeom prst="roundRect">
          <a:avLst/>
        </a:prstGeom>
        <a:solidFill>
          <a:srgbClr val="FF6600"/>
        </a:solidFill>
        <a:ln w="38100">
          <a:solidFill>
            <a:srgbClr val="FF33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169592</xdr:colOff>
      <xdr:row>0</xdr:row>
      <xdr:rowOff>0</xdr:rowOff>
    </xdr:from>
    <xdr:to>
      <xdr:col>10</xdr:col>
      <xdr:colOff>728382</xdr:colOff>
      <xdr:row>6</xdr:row>
      <xdr:rowOff>85929</xdr:rowOff>
    </xdr:to>
    <xdr:sp macro="" textlink="">
      <xdr:nvSpPr>
        <xdr:cNvPr id="36" name="テキスト ボックス 35">
          <a:extLst>
            <a:ext uri="{FF2B5EF4-FFF2-40B4-BE49-F238E27FC236}">
              <a16:creationId xmlns:a16="http://schemas.microsoft.com/office/drawing/2014/main" id="{00000000-0008-0000-0200-000024000000}"/>
            </a:ext>
          </a:extLst>
        </xdr:cNvPr>
        <xdr:cNvSpPr txBox="1"/>
      </xdr:nvSpPr>
      <xdr:spPr>
        <a:xfrm>
          <a:off x="4522517" y="0"/>
          <a:ext cx="2787640" cy="12003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900" u="sng">
              <a:solidFill>
                <a:schemeClr val="bg1"/>
              </a:solidFill>
              <a:effectLst/>
              <a:latin typeface="ＭＳ ゴシック" panose="020B0609070205080204" pitchFamily="49" charset="-128"/>
              <a:ea typeface="ＭＳ ゴシック" panose="020B0609070205080204" pitchFamily="49" charset="-128"/>
              <a:cs typeface="+mn-cs"/>
            </a:rPr>
            <a:t>特定事業主行動計画</a:t>
          </a:r>
          <a:r>
            <a:rPr kumimoji="1" lang="ja-JP" altLang="en-US" sz="900" u="sng">
              <a:solidFill>
                <a:schemeClr val="bg1"/>
              </a:solidFill>
              <a:effectLst/>
              <a:latin typeface="ＭＳ ゴシック" panose="020B0609070205080204" pitchFamily="49" charset="-128"/>
              <a:ea typeface="ＭＳ ゴシック" panose="020B0609070205080204" pitchFamily="49" charset="-128"/>
              <a:cs typeface="+mn-cs"/>
            </a:rPr>
            <a:t>における関係数値</a:t>
          </a:r>
          <a:endParaRPr kumimoji="1" lang="en-US" altLang="ja-JP" sz="900" u="sng">
            <a:solidFill>
              <a:schemeClr val="bg1"/>
            </a:solidFill>
            <a:effectLst/>
            <a:latin typeface="ＭＳ ゴシック" panose="020B0609070205080204" pitchFamily="49" charset="-128"/>
            <a:ea typeface="ＭＳ ゴシック" panose="020B0609070205080204" pitchFamily="49" charset="-128"/>
            <a:cs typeface="+mn-cs"/>
          </a:endParaRPr>
        </a:p>
        <a:p>
          <a:r>
            <a:rPr kumimoji="1" lang="ja-JP" altLang="en-US" sz="900">
              <a:solidFill>
                <a:schemeClr val="bg1"/>
              </a:solidFill>
              <a:effectLst/>
              <a:latin typeface="ＭＳ ゴシック" panose="020B0609070205080204" pitchFamily="49" charset="-128"/>
              <a:ea typeface="ＭＳ ゴシック" panose="020B0609070205080204" pitchFamily="49" charset="-128"/>
              <a:cs typeface="+mn-cs"/>
            </a:rPr>
            <a:t>○子どもの出生時（出産予定日の１か月前から出産日の１か月後までの期間）における男性職員の５日以上の休暇の取得率　１００％</a:t>
          </a:r>
          <a:endParaRPr kumimoji="1" lang="en-US" altLang="ja-JP" sz="900">
            <a:solidFill>
              <a:schemeClr val="bg1"/>
            </a:solidFill>
            <a:effectLst/>
            <a:latin typeface="ＭＳ ゴシック" panose="020B0609070205080204" pitchFamily="49" charset="-128"/>
            <a:ea typeface="ＭＳ ゴシック" panose="020B0609070205080204" pitchFamily="49" charset="-128"/>
            <a:cs typeface="+mn-cs"/>
          </a:endParaRPr>
        </a:p>
        <a:p>
          <a:r>
            <a:rPr kumimoji="1" lang="ja-JP" altLang="en-US" sz="900">
              <a:solidFill>
                <a:schemeClr val="bg1"/>
              </a:solidFill>
              <a:effectLst/>
              <a:latin typeface="ＭＳ ゴシック" panose="020B0609070205080204" pitchFamily="49" charset="-128"/>
              <a:ea typeface="ＭＳ ゴシック" panose="020B0609070205080204" pitchFamily="49" charset="-128"/>
              <a:cs typeface="+mn-cs"/>
            </a:rPr>
            <a:t>○育児休業の取得率　男性１０％</a:t>
          </a:r>
          <a:endParaRPr lang="ja-JP" altLang="ja-JP" sz="900">
            <a:solidFill>
              <a:schemeClr val="bg1"/>
            </a:solidFill>
            <a:effectLst/>
            <a:latin typeface="ＭＳ ゴシック" panose="020B0609070205080204" pitchFamily="49" charset="-128"/>
            <a:ea typeface="ＭＳ ゴシック" panose="020B0609070205080204" pitchFamily="49" charset="-128"/>
          </a:endParaRPr>
        </a:p>
        <a:p>
          <a:endParaRPr kumimoji="1" lang="ja-JP" altLang="en-US" sz="1100">
            <a:latin typeface="ＭＳ ゴシック" panose="020B0609070205080204" pitchFamily="49" charset="-128"/>
            <a:ea typeface="ＭＳ ゴシック" panose="020B0609070205080204" pitchFamily="49" charset="-128"/>
          </a:endParaRPr>
        </a:p>
      </xdr:txBody>
    </xdr:sp>
    <xdr:clientData/>
  </xdr:twoCellAnchor>
  <xdr:twoCellAnchor>
    <xdr:from>
      <xdr:col>7</xdr:col>
      <xdr:colOff>352426</xdr:colOff>
      <xdr:row>6</xdr:row>
      <xdr:rowOff>123824</xdr:rowOff>
    </xdr:from>
    <xdr:to>
      <xdr:col>10</xdr:col>
      <xdr:colOff>685800</xdr:colOff>
      <xdr:row>13</xdr:row>
      <xdr:rowOff>76200</xdr:rowOff>
    </xdr:to>
    <xdr:sp macro="" textlink="">
      <xdr:nvSpPr>
        <xdr:cNvPr id="4" name="四角形: 角を丸くする 3">
          <a:extLst>
            <a:ext uri="{FF2B5EF4-FFF2-40B4-BE49-F238E27FC236}">
              <a16:creationId xmlns:a16="http://schemas.microsoft.com/office/drawing/2014/main" id="{00000000-0008-0000-0200-000004000000}"/>
            </a:ext>
          </a:extLst>
        </xdr:cNvPr>
        <xdr:cNvSpPr/>
      </xdr:nvSpPr>
      <xdr:spPr>
        <a:xfrm>
          <a:off x="4705351" y="1238249"/>
          <a:ext cx="2562224" cy="1190626"/>
        </a:xfrm>
        <a:prstGeom prst="roundRect">
          <a:avLst>
            <a:gd name="adj" fmla="val 8810"/>
          </a:avLst>
        </a:prstGeom>
        <a:solidFill>
          <a:schemeClr val="accent4">
            <a:lumMod val="40000"/>
            <a:lumOff val="60000"/>
          </a:schemeClr>
        </a:solidFill>
        <a:ln w="28575">
          <a:solidFill>
            <a:schemeClr val="accent4">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b="1">
              <a:solidFill>
                <a:sysClr val="windowText" lastClr="000000"/>
              </a:solidFill>
              <a:latin typeface="メイリオ" panose="020B0604030504040204" pitchFamily="50" charset="-128"/>
              <a:ea typeface="メイリオ" panose="020B0604030504040204" pitchFamily="50" charset="-128"/>
            </a:rPr>
            <a:t>①まずは「出産予定日」欄に　</a:t>
          </a:r>
          <a:endParaRPr kumimoji="1" lang="en-US" altLang="ja-JP" sz="1200" b="1">
            <a:solidFill>
              <a:sysClr val="windowText" lastClr="000000"/>
            </a:solidFill>
            <a:latin typeface="メイリオ" panose="020B0604030504040204" pitchFamily="50" charset="-128"/>
            <a:ea typeface="メイリオ" panose="020B0604030504040204" pitchFamily="50" charset="-128"/>
          </a:endParaRPr>
        </a:p>
        <a:p>
          <a:pPr algn="l"/>
          <a:r>
            <a:rPr kumimoji="1" lang="ja-JP" altLang="en-US" sz="1200" b="1">
              <a:solidFill>
                <a:sysClr val="windowText" lastClr="000000"/>
              </a:solidFill>
              <a:latin typeface="メイリオ" panose="020B0604030504040204" pitchFamily="50" charset="-128"/>
              <a:ea typeface="メイリオ" panose="020B0604030504040204" pitchFamily="50" charset="-128"/>
            </a:rPr>
            <a:t>　必要事項を記入します。</a:t>
          </a:r>
          <a:endParaRPr kumimoji="1" lang="en-US" altLang="ja-JP" sz="1200" b="1">
            <a:solidFill>
              <a:sysClr val="windowText" lastClr="000000"/>
            </a:solidFill>
            <a:latin typeface="メイリオ" panose="020B0604030504040204" pitchFamily="50" charset="-128"/>
            <a:ea typeface="メイリオ" panose="020B0604030504040204" pitchFamily="50" charset="-128"/>
          </a:endParaRPr>
        </a:p>
        <a:p>
          <a:pPr algn="l"/>
          <a:r>
            <a:rPr kumimoji="1" lang="ja-JP" altLang="en-US" sz="1200" b="1">
              <a:solidFill>
                <a:sysClr val="windowText" lastClr="000000"/>
              </a:solidFill>
              <a:latin typeface="メイリオ" panose="020B0604030504040204" pitchFamily="50" charset="-128"/>
              <a:ea typeface="メイリオ" panose="020B0604030504040204" pitchFamily="50" charset="-128"/>
            </a:rPr>
            <a:t>　　　　</a:t>
          </a:r>
          <a:r>
            <a:rPr kumimoji="1" lang="ja-JP" altLang="en-US" sz="1200" b="1" baseline="0">
              <a:solidFill>
                <a:sysClr val="windowText" lastClr="000000"/>
              </a:solidFill>
              <a:latin typeface="メイリオ" panose="020B0604030504040204" pitchFamily="50" charset="-128"/>
              <a:ea typeface="メイリオ" panose="020B0604030504040204" pitchFamily="50" charset="-128"/>
            </a:rPr>
            <a:t> 以外は入力不要です。</a:t>
          </a:r>
          <a:endParaRPr kumimoji="1" lang="ja-JP" altLang="en-US" sz="1200" b="1">
            <a:solidFill>
              <a:sysClr val="windowText" lastClr="000000"/>
            </a:solidFill>
            <a:latin typeface="メイリオ" panose="020B0604030504040204" pitchFamily="50" charset="-128"/>
            <a:ea typeface="メイリオ" panose="020B0604030504040204" pitchFamily="50" charset="-128"/>
          </a:endParaRPr>
        </a:p>
      </xdr:txBody>
    </xdr:sp>
    <xdr:clientData/>
  </xdr:twoCellAnchor>
  <xdr:twoCellAnchor>
    <xdr:from>
      <xdr:col>7</xdr:col>
      <xdr:colOff>619125</xdr:colOff>
      <xdr:row>11</xdr:row>
      <xdr:rowOff>9526</xdr:rowOff>
    </xdr:from>
    <xdr:to>
      <xdr:col>8</xdr:col>
      <xdr:colOff>361950</xdr:colOff>
      <xdr:row>12</xdr:row>
      <xdr:rowOff>28576</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4972050" y="2019301"/>
          <a:ext cx="485775" cy="190500"/>
        </a:xfrm>
        <a:prstGeom prst="rect">
          <a:avLst/>
        </a:prstGeom>
        <a:solidFill>
          <a:srgbClr val="FEDAFC"/>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349248</xdr:colOff>
      <xdr:row>15</xdr:row>
      <xdr:rowOff>63500</xdr:rowOff>
    </xdr:from>
    <xdr:to>
      <xdr:col>21</xdr:col>
      <xdr:colOff>260349</xdr:colOff>
      <xdr:row>24</xdr:row>
      <xdr:rowOff>142876</xdr:rowOff>
    </xdr:to>
    <xdr:sp macro="" textlink="">
      <xdr:nvSpPr>
        <xdr:cNvPr id="39" name="四角形: 角を丸くする 38">
          <a:extLst>
            <a:ext uri="{FF2B5EF4-FFF2-40B4-BE49-F238E27FC236}">
              <a16:creationId xmlns:a16="http://schemas.microsoft.com/office/drawing/2014/main" id="{00000000-0008-0000-0200-000027000000}"/>
            </a:ext>
          </a:extLst>
        </xdr:cNvPr>
        <xdr:cNvSpPr/>
      </xdr:nvSpPr>
      <xdr:spPr>
        <a:xfrm>
          <a:off x="7873998" y="2673350"/>
          <a:ext cx="3549651" cy="1641476"/>
        </a:xfrm>
        <a:prstGeom prst="roundRect">
          <a:avLst>
            <a:gd name="adj" fmla="val 8810"/>
          </a:avLst>
        </a:prstGeom>
        <a:solidFill>
          <a:schemeClr val="accent4">
            <a:lumMod val="40000"/>
            <a:lumOff val="60000"/>
          </a:schemeClr>
        </a:solidFill>
        <a:ln w="28575">
          <a:solidFill>
            <a:schemeClr val="accent4">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b="1">
              <a:solidFill>
                <a:sysClr val="windowText" lastClr="000000"/>
              </a:solidFill>
              <a:latin typeface="メイリオ" panose="020B0604030504040204" pitchFamily="50" charset="-128"/>
              <a:ea typeface="メイリオ" panose="020B0604030504040204" pitchFamily="50" charset="-128"/>
            </a:rPr>
            <a:t>②出産予定日の入力後、自動的に</a:t>
          </a:r>
          <a:endParaRPr kumimoji="1" lang="en-US" altLang="ja-JP" sz="1200" b="1">
            <a:solidFill>
              <a:sysClr val="windowText" lastClr="000000"/>
            </a:solidFill>
            <a:latin typeface="メイリオ" panose="020B0604030504040204" pitchFamily="50" charset="-128"/>
            <a:ea typeface="メイリオ" panose="020B0604030504040204" pitchFamily="50" charset="-128"/>
          </a:endParaRPr>
        </a:p>
        <a:p>
          <a:pPr algn="l"/>
          <a:r>
            <a:rPr kumimoji="1" lang="ja-JP" altLang="en-US" sz="1200" b="1">
              <a:solidFill>
                <a:sysClr val="windowText" lastClr="000000"/>
              </a:solidFill>
              <a:latin typeface="メイリオ" panose="020B0604030504040204" pitchFamily="50" charset="-128"/>
              <a:ea typeface="メイリオ" panose="020B0604030504040204" pitchFamily="50" charset="-128"/>
            </a:rPr>
            <a:t>　「スケジュール表」に日付が反映されるので、</a:t>
          </a:r>
          <a:endParaRPr kumimoji="1" lang="en-US" altLang="ja-JP" sz="1200" b="1">
            <a:solidFill>
              <a:sysClr val="windowText" lastClr="000000"/>
            </a:solidFill>
            <a:latin typeface="メイリオ" panose="020B0604030504040204" pitchFamily="50" charset="-128"/>
            <a:ea typeface="メイリオ" panose="020B0604030504040204" pitchFamily="50" charset="-128"/>
          </a:endParaRPr>
        </a:p>
        <a:p>
          <a:pPr algn="l"/>
          <a:r>
            <a:rPr kumimoji="1" lang="ja-JP" altLang="en-US" sz="1200" b="1">
              <a:solidFill>
                <a:sysClr val="windowText" lastClr="000000"/>
              </a:solidFill>
              <a:latin typeface="メイリオ" panose="020B0604030504040204" pitchFamily="50" charset="-128"/>
              <a:ea typeface="メイリオ" panose="020B0604030504040204" pitchFamily="50" charset="-128"/>
            </a:rPr>
            <a:t>　取得対象期間を参考に職員と相談しながら、</a:t>
          </a:r>
          <a:endParaRPr kumimoji="1" lang="en-US" altLang="ja-JP" sz="1200" b="1">
            <a:solidFill>
              <a:sysClr val="windowText" lastClr="000000"/>
            </a:solidFill>
            <a:latin typeface="メイリオ" panose="020B0604030504040204" pitchFamily="50" charset="-128"/>
            <a:ea typeface="メイリオ" panose="020B0604030504040204" pitchFamily="50" charset="-128"/>
          </a:endParaRPr>
        </a:p>
        <a:p>
          <a:pPr algn="l"/>
          <a:r>
            <a:rPr kumimoji="1" lang="ja-JP" altLang="en-US" sz="1200" b="1">
              <a:solidFill>
                <a:sysClr val="windowText" lastClr="000000"/>
              </a:solidFill>
              <a:latin typeface="メイリオ" panose="020B0604030504040204" pitchFamily="50" charset="-128"/>
              <a:ea typeface="メイリオ" panose="020B0604030504040204" pitchFamily="50" charset="-128"/>
            </a:rPr>
            <a:t>　取得予定を計画します。</a:t>
          </a:r>
        </a:p>
      </xdr:txBody>
    </xdr:sp>
    <xdr:clientData/>
  </xdr:twoCellAnchor>
  <xdr:twoCellAnchor>
    <xdr:from>
      <xdr:col>6</xdr:col>
      <xdr:colOff>381000</xdr:colOff>
      <xdr:row>6</xdr:row>
      <xdr:rowOff>76200</xdr:rowOff>
    </xdr:from>
    <xdr:to>
      <xdr:col>7</xdr:col>
      <xdr:colOff>352426</xdr:colOff>
      <xdr:row>9</xdr:row>
      <xdr:rowOff>166687</xdr:rowOff>
    </xdr:to>
    <xdr:cxnSp macro="">
      <xdr:nvCxnSpPr>
        <xdr:cNvPr id="16" name="直線矢印コネクタ 15">
          <a:extLst>
            <a:ext uri="{FF2B5EF4-FFF2-40B4-BE49-F238E27FC236}">
              <a16:creationId xmlns:a16="http://schemas.microsoft.com/office/drawing/2014/main" id="{00000000-0008-0000-0200-000010000000}"/>
            </a:ext>
          </a:extLst>
        </xdr:cNvPr>
        <xdr:cNvCxnSpPr>
          <a:stCxn id="4" idx="1"/>
          <a:endCxn id="44" idx="2"/>
        </xdr:cNvCxnSpPr>
      </xdr:nvCxnSpPr>
      <xdr:spPr>
        <a:xfrm flipH="1" flipV="1">
          <a:off x="3990975" y="1190625"/>
          <a:ext cx="714376" cy="642937"/>
        </a:xfrm>
        <a:prstGeom prst="straightConnector1">
          <a:avLst/>
        </a:prstGeom>
        <a:ln w="28575">
          <a:solidFill>
            <a:schemeClr val="accent4">
              <a:lumMod val="75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628650</xdr:colOff>
      <xdr:row>4</xdr:row>
      <xdr:rowOff>104775</xdr:rowOff>
    </xdr:from>
    <xdr:to>
      <xdr:col>9</xdr:col>
      <xdr:colOff>133350</xdr:colOff>
      <xdr:row>6</xdr:row>
      <xdr:rowOff>76200</xdr:rowOff>
    </xdr:to>
    <xdr:sp macro="" textlink="">
      <xdr:nvSpPr>
        <xdr:cNvPr id="44" name="四角形: 角を丸くする 43">
          <a:extLst>
            <a:ext uri="{FF2B5EF4-FFF2-40B4-BE49-F238E27FC236}">
              <a16:creationId xmlns:a16="http://schemas.microsoft.com/office/drawing/2014/main" id="{00000000-0008-0000-0200-00002C000000}"/>
            </a:ext>
          </a:extLst>
        </xdr:cNvPr>
        <xdr:cNvSpPr/>
      </xdr:nvSpPr>
      <xdr:spPr>
        <a:xfrm>
          <a:off x="2009775" y="838200"/>
          <a:ext cx="3962400" cy="352425"/>
        </a:xfrm>
        <a:prstGeom prst="roundRect">
          <a:avLst>
            <a:gd name="adj" fmla="val 8810"/>
          </a:avLst>
        </a:prstGeom>
        <a:solidFill>
          <a:schemeClr val="accent4">
            <a:lumMod val="40000"/>
            <a:lumOff val="60000"/>
            <a:alpha val="20000"/>
          </a:schemeClr>
        </a:solidFill>
        <a:ln w="28575">
          <a:solidFill>
            <a:schemeClr val="accent4">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endParaRPr kumimoji="1" lang="ja-JP" altLang="en-US" sz="1200" b="1">
            <a:solidFill>
              <a:sysClr val="windowText" lastClr="000000"/>
            </a:solidFill>
            <a:latin typeface="メイリオ" panose="020B0604030504040204" pitchFamily="50" charset="-128"/>
            <a:ea typeface="メイリオ" panose="020B0604030504040204" pitchFamily="50" charset="-128"/>
          </a:endParaRPr>
        </a:p>
      </xdr:txBody>
    </xdr:sp>
    <xdr:clientData/>
  </xdr:twoCellAnchor>
  <xdr:twoCellAnchor>
    <xdr:from>
      <xdr:col>9</xdr:col>
      <xdr:colOff>66676</xdr:colOff>
      <xdr:row>20</xdr:row>
      <xdr:rowOff>20638</xdr:rowOff>
    </xdr:from>
    <xdr:to>
      <xdr:col>13</xdr:col>
      <xdr:colOff>349248</xdr:colOff>
      <xdr:row>21</xdr:row>
      <xdr:rowOff>171450</xdr:rowOff>
    </xdr:to>
    <xdr:cxnSp macro="">
      <xdr:nvCxnSpPr>
        <xdr:cNvPr id="46" name="直線矢印コネクタ 45">
          <a:extLst>
            <a:ext uri="{FF2B5EF4-FFF2-40B4-BE49-F238E27FC236}">
              <a16:creationId xmlns:a16="http://schemas.microsoft.com/office/drawing/2014/main" id="{00000000-0008-0000-0200-00002E000000}"/>
            </a:ext>
          </a:extLst>
        </xdr:cNvPr>
        <xdr:cNvCxnSpPr>
          <a:stCxn id="39" idx="1"/>
        </xdr:cNvCxnSpPr>
      </xdr:nvCxnSpPr>
      <xdr:spPr>
        <a:xfrm flipH="1">
          <a:off x="5407026" y="3494088"/>
          <a:ext cx="2466972" cy="328612"/>
        </a:xfrm>
        <a:prstGeom prst="straightConnector1">
          <a:avLst/>
        </a:prstGeom>
        <a:ln w="28575">
          <a:solidFill>
            <a:schemeClr val="accent4">
              <a:lumMod val="75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746126</xdr:colOff>
      <xdr:row>24</xdr:row>
      <xdr:rowOff>142876</xdr:rowOff>
    </xdr:from>
    <xdr:to>
      <xdr:col>17</xdr:col>
      <xdr:colOff>327024</xdr:colOff>
      <xdr:row>36</xdr:row>
      <xdr:rowOff>104775</xdr:rowOff>
    </xdr:to>
    <xdr:cxnSp macro="">
      <xdr:nvCxnSpPr>
        <xdr:cNvPr id="51" name="直線矢印コネクタ 50">
          <a:extLst>
            <a:ext uri="{FF2B5EF4-FFF2-40B4-BE49-F238E27FC236}">
              <a16:creationId xmlns:a16="http://schemas.microsoft.com/office/drawing/2014/main" id="{00000000-0008-0000-0200-000033000000}"/>
            </a:ext>
          </a:extLst>
        </xdr:cNvPr>
        <xdr:cNvCxnSpPr>
          <a:stCxn id="39" idx="2"/>
        </xdr:cNvCxnSpPr>
      </xdr:nvCxnSpPr>
      <xdr:spPr>
        <a:xfrm flipH="1">
          <a:off x="8969376" y="4314826"/>
          <a:ext cx="679448" cy="1993899"/>
        </a:xfrm>
        <a:prstGeom prst="straightConnector1">
          <a:avLst/>
        </a:prstGeom>
        <a:ln w="28575">
          <a:solidFill>
            <a:schemeClr val="accent4">
              <a:lumMod val="75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171450</xdr:colOff>
      <xdr:row>16</xdr:row>
      <xdr:rowOff>28575</xdr:rowOff>
    </xdr:from>
    <xdr:to>
      <xdr:col>6</xdr:col>
      <xdr:colOff>352425</xdr:colOff>
      <xdr:row>18</xdr:row>
      <xdr:rowOff>152400</xdr:rowOff>
    </xdr:to>
    <xdr:sp macro="" textlink="">
      <xdr:nvSpPr>
        <xdr:cNvPr id="57" name="四角形: 角を丸くする 56">
          <a:extLst>
            <a:ext uri="{FF2B5EF4-FFF2-40B4-BE49-F238E27FC236}">
              <a16:creationId xmlns:a16="http://schemas.microsoft.com/office/drawing/2014/main" id="{00000000-0008-0000-0200-000039000000}"/>
            </a:ext>
          </a:extLst>
        </xdr:cNvPr>
        <xdr:cNvSpPr/>
      </xdr:nvSpPr>
      <xdr:spPr>
        <a:xfrm>
          <a:off x="1028700" y="2905125"/>
          <a:ext cx="2933700" cy="476250"/>
        </a:xfrm>
        <a:prstGeom prst="roundRect">
          <a:avLst>
            <a:gd name="adj" fmla="val 8810"/>
          </a:avLst>
        </a:prstGeom>
        <a:solidFill>
          <a:schemeClr val="accent4">
            <a:lumMod val="40000"/>
            <a:lumOff val="60000"/>
          </a:schemeClr>
        </a:solidFill>
        <a:ln w="28575">
          <a:solidFill>
            <a:schemeClr val="accent4">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b="1">
              <a:solidFill>
                <a:sysClr val="windowText" lastClr="000000"/>
              </a:solidFill>
              <a:latin typeface="メイリオ" panose="020B0604030504040204" pitchFamily="50" charset="-128"/>
              <a:ea typeface="メイリオ" panose="020B0604030504040204" pitchFamily="50" charset="-128"/>
            </a:rPr>
            <a:t>③作成したら□に✓を入れましょう。</a:t>
          </a:r>
        </a:p>
      </xdr:txBody>
    </xdr:sp>
    <xdr:clientData/>
  </xdr:twoCellAnchor>
  <xdr:twoCellAnchor>
    <xdr:from>
      <xdr:col>4</xdr:col>
      <xdr:colOff>371475</xdr:colOff>
      <xdr:row>14</xdr:row>
      <xdr:rowOff>19050</xdr:rowOff>
    </xdr:from>
    <xdr:to>
      <xdr:col>4</xdr:col>
      <xdr:colOff>400050</xdr:colOff>
      <xdr:row>16</xdr:row>
      <xdr:rowOff>28575</xdr:rowOff>
    </xdr:to>
    <xdr:cxnSp macro="">
      <xdr:nvCxnSpPr>
        <xdr:cNvPr id="58" name="直線矢印コネクタ 57">
          <a:extLst>
            <a:ext uri="{FF2B5EF4-FFF2-40B4-BE49-F238E27FC236}">
              <a16:creationId xmlns:a16="http://schemas.microsoft.com/office/drawing/2014/main" id="{00000000-0008-0000-0200-00003A000000}"/>
            </a:ext>
          </a:extLst>
        </xdr:cNvPr>
        <xdr:cNvCxnSpPr>
          <a:stCxn id="57" idx="0"/>
        </xdr:cNvCxnSpPr>
      </xdr:nvCxnSpPr>
      <xdr:spPr>
        <a:xfrm flipV="1">
          <a:off x="2495550" y="2543175"/>
          <a:ext cx="28575" cy="361950"/>
        </a:xfrm>
        <a:prstGeom prst="straightConnector1">
          <a:avLst/>
        </a:prstGeom>
        <a:ln w="28575">
          <a:solidFill>
            <a:schemeClr val="accent4">
              <a:lumMod val="75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381000</xdr:colOff>
      <xdr:row>31</xdr:row>
      <xdr:rowOff>171449</xdr:rowOff>
    </xdr:from>
    <xdr:to>
      <xdr:col>9</xdr:col>
      <xdr:colOff>704850</xdr:colOff>
      <xdr:row>36</xdr:row>
      <xdr:rowOff>142875</xdr:rowOff>
    </xdr:to>
    <xdr:sp macro="" textlink="">
      <xdr:nvSpPr>
        <xdr:cNvPr id="61" name="四角形: 角を丸くする 60">
          <a:extLst>
            <a:ext uri="{FF2B5EF4-FFF2-40B4-BE49-F238E27FC236}">
              <a16:creationId xmlns:a16="http://schemas.microsoft.com/office/drawing/2014/main" id="{00000000-0008-0000-0200-00003D000000}"/>
            </a:ext>
          </a:extLst>
        </xdr:cNvPr>
        <xdr:cNvSpPr/>
      </xdr:nvSpPr>
      <xdr:spPr>
        <a:xfrm>
          <a:off x="3248025" y="5676899"/>
          <a:ext cx="3295650" cy="828676"/>
        </a:xfrm>
        <a:prstGeom prst="roundRect">
          <a:avLst>
            <a:gd name="adj" fmla="val 8810"/>
          </a:avLst>
        </a:prstGeom>
        <a:solidFill>
          <a:schemeClr val="accent4">
            <a:lumMod val="40000"/>
            <a:lumOff val="60000"/>
          </a:schemeClr>
        </a:solidFill>
        <a:ln w="28575">
          <a:solidFill>
            <a:schemeClr val="accent4">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b="1">
              <a:solidFill>
                <a:sysClr val="windowText" lastClr="000000"/>
              </a:solidFill>
              <a:latin typeface="メイリオ" panose="020B0604030504040204" pitchFamily="50" charset="-128"/>
              <a:ea typeface="メイリオ" panose="020B0604030504040204" pitchFamily="50" charset="-128"/>
            </a:rPr>
            <a:t>④休暇等の取得しやすい職場環境を整備</a:t>
          </a:r>
          <a:endParaRPr kumimoji="1" lang="en-US" altLang="ja-JP" sz="1200" b="1">
            <a:solidFill>
              <a:sysClr val="windowText" lastClr="000000"/>
            </a:solidFill>
            <a:latin typeface="メイリオ" panose="020B0604030504040204" pitchFamily="50" charset="-128"/>
            <a:ea typeface="メイリオ" panose="020B0604030504040204" pitchFamily="50" charset="-128"/>
          </a:endParaRPr>
        </a:p>
        <a:p>
          <a:pPr algn="l"/>
          <a:r>
            <a:rPr kumimoji="1" lang="ja-JP" altLang="en-US" sz="1200" b="1">
              <a:solidFill>
                <a:sysClr val="windowText" lastClr="000000"/>
              </a:solidFill>
              <a:latin typeface="メイリオ" panose="020B0604030504040204" pitchFamily="50" charset="-128"/>
              <a:ea typeface="メイリオ" panose="020B0604030504040204" pitchFamily="50" charset="-128"/>
            </a:rPr>
            <a:t>　したら□に✓を入れましょう。</a:t>
          </a:r>
        </a:p>
      </xdr:txBody>
    </xdr:sp>
    <xdr:clientData/>
  </xdr:twoCellAnchor>
  <xdr:twoCellAnchor>
    <xdr:from>
      <xdr:col>7</xdr:col>
      <xdr:colOff>542925</xdr:colOff>
      <xdr:row>30</xdr:row>
      <xdr:rowOff>66675</xdr:rowOff>
    </xdr:from>
    <xdr:to>
      <xdr:col>8</xdr:col>
      <xdr:colOff>485775</xdr:colOff>
      <xdr:row>31</xdr:row>
      <xdr:rowOff>171449</xdr:rowOff>
    </xdr:to>
    <xdr:cxnSp macro="">
      <xdr:nvCxnSpPr>
        <xdr:cNvPr id="62" name="直線矢印コネクタ 61">
          <a:extLst>
            <a:ext uri="{FF2B5EF4-FFF2-40B4-BE49-F238E27FC236}">
              <a16:creationId xmlns:a16="http://schemas.microsoft.com/office/drawing/2014/main" id="{00000000-0008-0000-0200-00003E000000}"/>
            </a:ext>
          </a:extLst>
        </xdr:cNvPr>
        <xdr:cNvCxnSpPr>
          <a:stCxn id="61" idx="0"/>
        </xdr:cNvCxnSpPr>
      </xdr:nvCxnSpPr>
      <xdr:spPr>
        <a:xfrm flipV="1">
          <a:off x="4895850" y="5400675"/>
          <a:ext cx="685800" cy="276224"/>
        </a:xfrm>
        <a:prstGeom prst="straightConnector1">
          <a:avLst/>
        </a:prstGeom>
        <a:ln w="28575">
          <a:solidFill>
            <a:schemeClr val="accent4">
              <a:lumMod val="75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47624</xdr:colOff>
      <xdr:row>0</xdr:row>
      <xdr:rowOff>66675</xdr:rowOff>
    </xdr:from>
    <xdr:to>
      <xdr:col>5</xdr:col>
      <xdr:colOff>38100</xdr:colOff>
      <xdr:row>2</xdr:row>
      <xdr:rowOff>95250</xdr:rowOff>
    </xdr:to>
    <xdr:sp macro="" textlink="">
      <xdr:nvSpPr>
        <xdr:cNvPr id="49" name="四角形: 角を丸くする 56">
          <a:extLst>
            <a:ext uri="{FF2B5EF4-FFF2-40B4-BE49-F238E27FC236}">
              <a16:creationId xmlns:a16="http://schemas.microsoft.com/office/drawing/2014/main" id="{00000000-0008-0000-0200-000031000000}"/>
            </a:ext>
          </a:extLst>
        </xdr:cNvPr>
        <xdr:cNvSpPr/>
      </xdr:nvSpPr>
      <xdr:spPr>
        <a:xfrm>
          <a:off x="161924" y="66675"/>
          <a:ext cx="2743201" cy="381000"/>
        </a:xfrm>
        <a:prstGeom prst="roundRect">
          <a:avLst>
            <a:gd name="adj" fmla="val 8810"/>
          </a:avLst>
        </a:prstGeom>
        <a:solidFill>
          <a:schemeClr val="accent4">
            <a:lumMod val="40000"/>
            <a:lumOff val="60000"/>
          </a:schemeClr>
        </a:solidFill>
        <a:ln w="28575">
          <a:solidFill>
            <a:schemeClr val="accent4">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b="1">
              <a:solidFill>
                <a:sysClr val="windowText" lastClr="000000"/>
              </a:solidFill>
              <a:latin typeface="メイリオ" panose="020B0604030504040204" pitchFamily="50" charset="-128"/>
              <a:ea typeface="メイリオ" panose="020B0604030504040204" pitchFamily="50" charset="-128"/>
            </a:rPr>
            <a:t>記入例（子の誕生の前に作成）</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18</xdr:col>
      <xdr:colOff>323850</xdr:colOff>
      <xdr:row>10</xdr:row>
      <xdr:rowOff>85725</xdr:rowOff>
    </xdr:from>
    <xdr:to>
      <xdr:col>25</xdr:col>
      <xdr:colOff>352425</xdr:colOff>
      <xdr:row>49</xdr:row>
      <xdr:rowOff>114300</xdr:rowOff>
    </xdr:to>
    <xdr:sp macro="" textlink="">
      <xdr:nvSpPr>
        <xdr:cNvPr id="2" name="四角形: 角を丸くする 1">
          <a:extLst>
            <a:ext uri="{FF2B5EF4-FFF2-40B4-BE49-F238E27FC236}">
              <a16:creationId xmlns:a16="http://schemas.microsoft.com/office/drawing/2014/main" id="{00000000-0008-0000-0300-000002000000}"/>
            </a:ext>
          </a:extLst>
        </xdr:cNvPr>
        <xdr:cNvSpPr/>
      </xdr:nvSpPr>
      <xdr:spPr>
        <a:xfrm>
          <a:off x="10896600" y="1924050"/>
          <a:ext cx="3619500" cy="6877050"/>
        </a:xfrm>
        <a:prstGeom prst="roundRect">
          <a:avLst>
            <a:gd name="adj" fmla="val 3547"/>
          </a:avLst>
        </a:prstGeom>
        <a:solidFill>
          <a:schemeClr val="accent4">
            <a:lumMod val="40000"/>
            <a:lumOff val="60000"/>
            <a:alpha val="20000"/>
          </a:schemeClr>
        </a:solidFill>
        <a:ln w="28575">
          <a:solidFill>
            <a:schemeClr val="accent4">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endParaRPr kumimoji="1" lang="ja-JP" altLang="en-US" sz="1200" b="1">
            <a:solidFill>
              <a:sysClr val="windowText" lastClr="000000"/>
            </a:solidFill>
            <a:latin typeface="メイリオ" panose="020B0604030504040204" pitchFamily="50" charset="-128"/>
            <a:ea typeface="メイリオ" panose="020B0604030504040204" pitchFamily="50" charset="-128"/>
          </a:endParaRPr>
        </a:p>
      </xdr:txBody>
    </xdr:sp>
    <xdr:clientData/>
  </xdr:twoCellAnchor>
  <xdr:twoCellAnchor>
    <xdr:from>
      <xdr:col>1</xdr:col>
      <xdr:colOff>54667</xdr:colOff>
      <xdr:row>8</xdr:row>
      <xdr:rowOff>76201</xdr:rowOff>
    </xdr:from>
    <xdr:to>
      <xdr:col>10</xdr:col>
      <xdr:colOff>692842</xdr:colOff>
      <xdr:row>10</xdr:row>
      <xdr:rowOff>133351</xdr:rowOff>
    </xdr:to>
    <xdr:sp macro="" textlink="">
      <xdr:nvSpPr>
        <xdr:cNvPr id="3" name="角丸四角形 1">
          <a:extLst>
            <a:ext uri="{FF2B5EF4-FFF2-40B4-BE49-F238E27FC236}">
              <a16:creationId xmlns:a16="http://schemas.microsoft.com/office/drawing/2014/main" id="{00000000-0008-0000-0300-000003000000}"/>
            </a:ext>
          </a:extLst>
        </xdr:cNvPr>
        <xdr:cNvSpPr/>
      </xdr:nvSpPr>
      <xdr:spPr>
        <a:xfrm>
          <a:off x="168967" y="1571626"/>
          <a:ext cx="7105650" cy="400050"/>
        </a:xfrm>
        <a:prstGeom prst="roundRect">
          <a:avLst/>
        </a:prstGeom>
        <a:solidFill>
          <a:schemeClr val="accent1">
            <a:lumMod val="20000"/>
            <a:lumOff val="80000"/>
          </a:schemeClr>
        </a:solidFill>
        <a:ln w="38100">
          <a:solidFill>
            <a:schemeClr val="accent1">
              <a:lumMod val="75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600"/>
            <a:t>　ＳＴＥＰ１　出産予定日の１～２か月前まで</a:t>
          </a:r>
          <a:endParaRPr kumimoji="1" lang="ja-JP" altLang="en-US" sz="1100"/>
        </a:p>
      </xdr:txBody>
    </xdr:sp>
    <xdr:clientData/>
  </xdr:twoCellAnchor>
  <xdr:twoCellAnchor>
    <xdr:from>
      <xdr:col>1</xdr:col>
      <xdr:colOff>46383</xdr:colOff>
      <xdr:row>11</xdr:row>
      <xdr:rowOff>19049</xdr:rowOff>
    </xdr:from>
    <xdr:to>
      <xdr:col>5</xdr:col>
      <xdr:colOff>579783</xdr:colOff>
      <xdr:row>14</xdr:row>
      <xdr:rowOff>123824</xdr:rowOff>
    </xdr:to>
    <xdr:sp macro="" textlink="">
      <xdr:nvSpPr>
        <xdr:cNvPr id="4" name="ホームベース 3">
          <a:extLst>
            <a:ext uri="{FF2B5EF4-FFF2-40B4-BE49-F238E27FC236}">
              <a16:creationId xmlns:a16="http://schemas.microsoft.com/office/drawing/2014/main" id="{00000000-0008-0000-0300-000004000000}"/>
            </a:ext>
          </a:extLst>
        </xdr:cNvPr>
        <xdr:cNvSpPr/>
      </xdr:nvSpPr>
      <xdr:spPr>
        <a:xfrm>
          <a:off x="160683" y="2028824"/>
          <a:ext cx="3286125" cy="619125"/>
        </a:xfrm>
        <a:prstGeom prst="homePlate">
          <a:avLst/>
        </a:prstGeom>
        <a:solidFill>
          <a:srgbClr val="FFFF00"/>
        </a:solidFill>
        <a:ln w="28575">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a:solidFill>
                <a:srgbClr val="FF0000"/>
              </a:solidFill>
              <a:latin typeface="ＭＳ ゴシック" panose="020B0609070205080204" pitchFamily="49" charset="-128"/>
              <a:ea typeface="ＭＳ ゴシック" panose="020B0609070205080204" pitchFamily="49" charset="-128"/>
            </a:rPr>
            <a:t>①管理職員がスケジュール表</a:t>
          </a:r>
          <a:endParaRPr kumimoji="1" lang="en-US" altLang="ja-JP" sz="1400" b="1">
            <a:solidFill>
              <a:srgbClr val="FF0000"/>
            </a:solidFill>
            <a:latin typeface="ＭＳ ゴシック" panose="020B0609070205080204" pitchFamily="49" charset="-128"/>
            <a:ea typeface="ＭＳ ゴシック" panose="020B0609070205080204" pitchFamily="49" charset="-128"/>
          </a:endParaRPr>
        </a:p>
        <a:p>
          <a:pPr algn="l"/>
          <a:r>
            <a:rPr kumimoji="1" lang="ja-JP" altLang="en-US" sz="1400" b="1">
              <a:solidFill>
                <a:srgbClr val="FF0000"/>
              </a:solidFill>
              <a:latin typeface="ＭＳ ゴシック" panose="020B0609070205080204" pitchFamily="49" charset="-128"/>
              <a:ea typeface="ＭＳ ゴシック" panose="020B0609070205080204" pitchFamily="49" charset="-128"/>
            </a:rPr>
            <a:t>　を作成しましょう。</a:t>
          </a:r>
          <a:endParaRPr kumimoji="1" lang="ja-JP" altLang="en-US" sz="1100" b="1">
            <a:solidFill>
              <a:srgbClr val="FF0000"/>
            </a:solidFill>
            <a:latin typeface="ＭＳ ゴシック" panose="020B0609070205080204" pitchFamily="49" charset="-128"/>
            <a:ea typeface="ＭＳ ゴシック" panose="020B0609070205080204" pitchFamily="49" charset="-128"/>
          </a:endParaRPr>
        </a:p>
      </xdr:txBody>
    </xdr:sp>
    <xdr:clientData/>
  </xdr:twoCellAnchor>
  <mc:AlternateContent xmlns:mc="http://schemas.openxmlformats.org/markup-compatibility/2006">
    <mc:Choice xmlns:a14="http://schemas.microsoft.com/office/drawing/2010/main" Requires="a14">
      <xdr:twoCellAnchor editAs="oneCell">
        <xdr:from>
          <xdr:col>4</xdr:col>
          <xdr:colOff>295275</xdr:colOff>
          <xdr:row>12</xdr:row>
          <xdr:rowOff>28575</xdr:rowOff>
        </xdr:from>
        <xdr:to>
          <xdr:col>5</xdr:col>
          <xdr:colOff>638175</xdr:colOff>
          <xdr:row>14</xdr:row>
          <xdr:rowOff>152400</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3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作成したら✓</a:t>
              </a:r>
            </a:p>
          </xdr:txBody>
        </xdr:sp>
        <xdr:clientData/>
      </xdr:twoCellAnchor>
    </mc:Choice>
    <mc:Fallback/>
  </mc:AlternateContent>
  <xdr:twoCellAnchor>
    <xdr:from>
      <xdr:col>1</xdr:col>
      <xdr:colOff>95250</xdr:colOff>
      <xdr:row>8</xdr:row>
      <xdr:rowOff>161925</xdr:rowOff>
    </xdr:from>
    <xdr:to>
      <xdr:col>1</xdr:col>
      <xdr:colOff>276225</xdr:colOff>
      <xdr:row>10</xdr:row>
      <xdr:rowOff>9525</xdr:rowOff>
    </xdr:to>
    <xdr:sp macro="" textlink="">
      <xdr:nvSpPr>
        <xdr:cNvPr id="6" name="星 5 2">
          <a:extLst>
            <a:ext uri="{FF2B5EF4-FFF2-40B4-BE49-F238E27FC236}">
              <a16:creationId xmlns:a16="http://schemas.microsoft.com/office/drawing/2014/main" id="{00000000-0008-0000-0300-000006000000}"/>
            </a:ext>
          </a:extLst>
        </xdr:cNvPr>
        <xdr:cNvSpPr/>
      </xdr:nvSpPr>
      <xdr:spPr>
        <a:xfrm>
          <a:off x="209550" y="1657350"/>
          <a:ext cx="180975" cy="190500"/>
        </a:xfrm>
        <a:prstGeom prst="star5">
          <a:avLst/>
        </a:prstGeom>
        <a:solidFill>
          <a:srgbClr val="FF6600"/>
        </a:solidFill>
        <a:ln>
          <a:solidFill>
            <a:srgbClr val="FF33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69990</xdr:colOff>
      <xdr:row>16</xdr:row>
      <xdr:rowOff>140806</xdr:rowOff>
    </xdr:from>
    <xdr:to>
      <xdr:col>10</xdr:col>
      <xdr:colOff>679590</xdr:colOff>
      <xdr:row>27</xdr:row>
      <xdr:rowOff>33131</xdr:rowOff>
    </xdr:to>
    <xdr:sp macro="" textlink="">
      <xdr:nvSpPr>
        <xdr:cNvPr id="7" name="角丸四角形 5">
          <a:extLst>
            <a:ext uri="{FF2B5EF4-FFF2-40B4-BE49-F238E27FC236}">
              <a16:creationId xmlns:a16="http://schemas.microsoft.com/office/drawing/2014/main" id="{00000000-0008-0000-0300-000007000000}"/>
            </a:ext>
          </a:extLst>
        </xdr:cNvPr>
        <xdr:cNvSpPr/>
      </xdr:nvSpPr>
      <xdr:spPr>
        <a:xfrm>
          <a:off x="184290" y="3017356"/>
          <a:ext cx="7077075" cy="1835425"/>
        </a:xfrm>
        <a:prstGeom prst="roundRect">
          <a:avLst>
            <a:gd name="adj" fmla="val 7261"/>
          </a:avLst>
        </a:prstGeom>
        <a:noFill/>
        <a:ln w="57150">
          <a:solidFill>
            <a:schemeClr val="accent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xdr:col>
      <xdr:colOff>65433</xdr:colOff>
      <xdr:row>33</xdr:row>
      <xdr:rowOff>28575</xdr:rowOff>
    </xdr:from>
    <xdr:to>
      <xdr:col>10</xdr:col>
      <xdr:colOff>675033</xdr:colOff>
      <xdr:row>35</xdr:row>
      <xdr:rowOff>57150</xdr:rowOff>
    </xdr:to>
    <xdr:sp macro="" textlink="">
      <xdr:nvSpPr>
        <xdr:cNvPr id="8" name="角丸四角形 7">
          <a:extLst>
            <a:ext uri="{FF2B5EF4-FFF2-40B4-BE49-F238E27FC236}">
              <a16:creationId xmlns:a16="http://schemas.microsoft.com/office/drawing/2014/main" id="{00000000-0008-0000-0300-000008000000}"/>
            </a:ext>
          </a:extLst>
        </xdr:cNvPr>
        <xdr:cNvSpPr/>
      </xdr:nvSpPr>
      <xdr:spPr>
        <a:xfrm>
          <a:off x="179733" y="5876925"/>
          <a:ext cx="7077075" cy="371475"/>
        </a:xfrm>
        <a:prstGeom prst="roundRect">
          <a:avLst/>
        </a:prstGeom>
        <a:solidFill>
          <a:schemeClr val="accent1">
            <a:lumMod val="20000"/>
            <a:lumOff val="80000"/>
          </a:schemeClr>
        </a:solidFill>
        <a:ln w="38100">
          <a:solidFill>
            <a:schemeClr val="accent1">
              <a:lumMod val="75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600"/>
            <a:t>　ＳＴＥＰ２　子の出生後のフォローアップ</a:t>
          </a:r>
          <a:endParaRPr kumimoji="1" lang="ja-JP" altLang="en-US" sz="1100"/>
        </a:p>
      </xdr:txBody>
    </xdr:sp>
    <xdr:clientData/>
  </xdr:twoCellAnchor>
  <xdr:twoCellAnchor>
    <xdr:from>
      <xdr:col>1</xdr:col>
      <xdr:colOff>110938</xdr:colOff>
      <xdr:row>33</xdr:row>
      <xdr:rowOff>112619</xdr:rowOff>
    </xdr:from>
    <xdr:to>
      <xdr:col>1</xdr:col>
      <xdr:colOff>291913</xdr:colOff>
      <xdr:row>34</xdr:row>
      <xdr:rowOff>112619</xdr:rowOff>
    </xdr:to>
    <xdr:sp macro="" textlink="">
      <xdr:nvSpPr>
        <xdr:cNvPr id="9" name="星 5 8">
          <a:extLst>
            <a:ext uri="{FF2B5EF4-FFF2-40B4-BE49-F238E27FC236}">
              <a16:creationId xmlns:a16="http://schemas.microsoft.com/office/drawing/2014/main" id="{00000000-0008-0000-0300-000009000000}"/>
            </a:ext>
          </a:extLst>
        </xdr:cNvPr>
        <xdr:cNvSpPr/>
      </xdr:nvSpPr>
      <xdr:spPr>
        <a:xfrm>
          <a:off x="225238" y="5960969"/>
          <a:ext cx="180975" cy="171450"/>
        </a:xfrm>
        <a:prstGeom prst="star5">
          <a:avLst/>
        </a:prstGeom>
        <a:solidFill>
          <a:srgbClr val="FF6600"/>
        </a:solidFill>
        <a:ln>
          <a:solidFill>
            <a:srgbClr val="FF33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47625</xdr:colOff>
      <xdr:row>27</xdr:row>
      <xdr:rowOff>70812</xdr:rowOff>
    </xdr:from>
    <xdr:to>
      <xdr:col>10</xdr:col>
      <xdr:colOff>104775</xdr:colOff>
      <xdr:row>31</xdr:row>
      <xdr:rowOff>0</xdr:rowOff>
    </xdr:to>
    <xdr:sp macro="" textlink="">
      <xdr:nvSpPr>
        <xdr:cNvPr id="10" name="ホームベース 9">
          <a:extLst>
            <a:ext uri="{FF2B5EF4-FFF2-40B4-BE49-F238E27FC236}">
              <a16:creationId xmlns:a16="http://schemas.microsoft.com/office/drawing/2014/main" id="{00000000-0008-0000-0300-00000A000000}"/>
            </a:ext>
          </a:extLst>
        </xdr:cNvPr>
        <xdr:cNvSpPr/>
      </xdr:nvSpPr>
      <xdr:spPr>
        <a:xfrm>
          <a:off x="161925" y="4890462"/>
          <a:ext cx="6524625" cy="614988"/>
        </a:xfrm>
        <a:prstGeom prst="homePlate">
          <a:avLst/>
        </a:prstGeom>
        <a:solidFill>
          <a:srgbClr val="FFFF00"/>
        </a:solidFill>
        <a:ln w="28575">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a:solidFill>
                <a:srgbClr val="FF0000"/>
              </a:solidFill>
              <a:latin typeface="ＭＳ ゴシック" panose="020B0609070205080204" pitchFamily="49" charset="-128"/>
              <a:ea typeface="ＭＳ ゴシック" panose="020B0609070205080204" pitchFamily="49" charset="-128"/>
            </a:rPr>
            <a:t>②周囲の職員に対し状況説明、協力要請及び事務分担の見直しなど、</a:t>
          </a:r>
          <a:endParaRPr kumimoji="1" lang="en-US" altLang="ja-JP" sz="1400" b="1">
            <a:solidFill>
              <a:srgbClr val="FF0000"/>
            </a:solidFill>
            <a:latin typeface="ＭＳ ゴシック" panose="020B0609070205080204" pitchFamily="49" charset="-128"/>
            <a:ea typeface="ＭＳ ゴシック" panose="020B0609070205080204" pitchFamily="49" charset="-128"/>
          </a:endParaRPr>
        </a:p>
        <a:p>
          <a:pPr algn="l"/>
          <a:r>
            <a:rPr kumimoji="1" lang="ja-JP" altLang="en-US" sz="1400" b="1">
              <a:solidFill>
                <a:srgbClr val="FF0000"/>
              </a:solidFill>
              <a:latin typeface="ＭＳ ゴシック" panose="020B0609070205080204" pitchFamily="49" charset="-128"/>
              <a:ea typeface="ＭＳ ゴシック" panose="020B0609070205080204" pitchFamily="49" charset="-128"/>
            </a:rPr>
            <a:t>　必要に応じて休暇等が取得しやすい職場環境を整備します。</a:t>
          </a:r>
          <a:endParaRPr kumimoji="1" lang="ja-JP" altLang="en-US" sz="1100" b="1">
            <a:solidFill>
              <a:srgbClr val="FF0000"/>
            </a:solidFill>
            <a:latin typeface="ＭＳ ゴシック" panose="020B0609070205080204" pitchFamily="49" charset="-128"/>
            <a:ea typeface="ＭＳ ゴシック" panose="020B0609070205080204" pitchFamily="49" charset="-128"/>
          </a:endParaRPr>
        </a:p>
      </xdr:txBody>
    </xdr:sp>
    <xdr:clientData/>
  </xdr:twoCellAnchor>
  <mc:AlternateContent xmlns:mc="http://schemas.openxmlformats.org/markup-compatibility/2006">
    <mc:Choice xmlns:a14="http://schemas.microsoft.com/office/drawing/2010/main" Requires="a14">
      <xdr:twoCellAnchor editAs="oneCell">
        <xdr:from>
          <xdr:col>8</xdr:col>
          <xdr:colOff>495300</xdr:colOff>
          <xdr:row>28</xdr:row>
          <xdr:rowOff>85725</xdr:rowOff>
        </xdr:from>
        <xdr:to>
          <xdr:col>10</xdr:col>
          <xdr:colOff>95250</xdr:colOff>
          <xdr:row>31</xdr:row>
          <xdr:rowOff>38100</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3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実施したら✓</a:t>
              </a:r>
            </a:p>
          </xdr:txBody>
        </xdr:sp>
        <xdr:clientData/>
      </xdr:twoCellAnchor>
    </mc:Choice>
    <mc:Fallback/>
  </mc:AlternateContent>
  <xdr:twoCellAnchor>
    <xdr:from>
      <xdr:col>1</xdr:col>
      <xdr:colOff>66675</xdr:colOff>
      <xdr:row>35</xdr:row>
      <xdr:rowOff>104775</xdr:rowOff>
    </xdr:from>
    <xdr:to>
      <xdr:col>10</xdr:col>
      <xdr:colOff>695741</xdr:colOff>
      <xdr:row>37</xdr:row>
      <xdr:rowOff>133350</xdr:rowOff>
    </xdr:to>
    <xdr:sp macro="" textlink="">
      <xdr:nvSpPr>
        <xdr:cNvPr id="12" name="ホームベース 11">
          <a:extLst>
            <a:ext uri="{FF2B5EF4-FFF2-40B4-BE49-F238E27FC236}">
              <a16:creationId xmlns:a16="http://schemas.microsoft.com/office/drawing/2014/main" id="{00000000-0008-0000-0300-00000C000000}"/>
            </a:ext>
          </a:extLst>
        </xdr:cNvPr>
        <xdr:cNvSpPr/>
      </xdr:nvSpPr>
      <xdr:spPr>
        <a:xfrm>
          <a:off x="180975" y="6296025"/>
          <a:ext cx="7096541" cy="371475"/>
        </a:xfrm>
        <a:prstGeom prst="homePlate">
          <a:avLst/>
        </a:prstGeom>
        <a:solidFill>
          <a:srgbClr val="FFFF00"/>
        </a:solidFill>
        <a:ln w="28575">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a:solidFill>
                <a:srgbClr val="FF0000"/>
              </a:solidFill>
              <a:latin typeface="+mj-ea"/>
              <a:ea typeface="+mj-ea"/>
            </a:rPr>
            <a:t>③次の休暇を合計で５日以上取得しましたか</a:t>
          </a:r>
          <a:r>
            <a:rPr kumimoji="1" lang="en-US" altLang="ja-JP" sz="1400" b="1">
              <a:solidFill>
                <a:srgbClr val="FF0000"/>
              </a:solidFill>
              <a:latin typeface="+mj-ea"/>
              <a:ea typeface="+mj-ea"/>
            </a:rPr>
            <a:t>(</a:t>
          </a:r>
          <a:r>
            <a:rPr kumimoji="1" lang="ja-JP" altLang="en-US" sz="1400" b="1">
              <a:solidFill>
                <a:srgbClr val="FF0000"/>
              </a:solidFill>
              <a:latin typeface="+mj-ea"/>
              <a:ea typeface="+mj-ea"/>
            </a:rPr>
            <a:t>子の出生前後の１か月間</a:t>
          </a:r>
          <a:r>
            <a:rPr kumimoji="1" lang="en-US" altLang="ja-JP" sz="1400" b="1">
              <a:solidFill>
                <a:srgbClr val="FF0000"/>
              </a:solidFill>
              <a:latin typeface="+mj-ea"/>
              <a:ea typeface="+mj-ea"/>
            </a:rPr>
            <a:t>)</a:t>
          </a:r>
          <a:r>
            <a:rPr kumimoji="1" lang="ja-JP" altLang="en-US" sz="1400" b="1">
              <a:solidFill>
                <a:srgbClr val="FF0000"/>
              </a:solidFill>
              <a:latin typeface="+mj-ea"/>
              <a:ea typeface="+mj-ea"/>
            </a:rPr>
            <a:t>。</a:t>
          </a:r>
          <a:endParaRPr kumimoji="1" lang="ja-JP" altLang="en-US" sz="1100" b="1">
            <a:solidFill>
              <a:srgbClr val="FF0000"/>
            </a:solidFill>
            <a:latin typeface="+mj-ea"/>
            <a:ea typeface="+mj-ea"/>
          </a:endParaRPr>
        </a:p>
      </xdr:txBody>
    </xdr:sp>
    <xdr:clientData/>
  </xdr:twoCellAnchor>
  <mc:AlternateContent xmlns:mc="http://schemas.openxmlformats.org/markup-compatibility/2006">
    <mc:Choice xmlns:a14="http://schemas.microsoft.com/office/drawing/2010/main" Requires="a14">
      <xdr:twoCellAnchor editAs="oneCell">
        <xdr:from>
          <xdr:col>9</xdr:col>
          <xdr:colOff>400050</xdr:colOff>
          <xdr:row>35</xdr:row>
          <xdr:rowOff>66675</xdr:rowOff>
        </xdr:from>
        <xdr:to>
          <xdr:col>11</xdr:col>
          <xdr:colOff>0</xdr:colOff>
          <xdr:row>38</xdr:row>
          <xdr:rowOff>19050</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0300-00000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取得できたら✓</a:t>
              </a:r>
            </a:p>
          </xdr:txBody>
        </xdr:sp>
        <xdr:clientData/>
      </xdr:twoCellAnchor>
    </mc:Choice>
    <mc:Fallback/>
  </mc:AlternateContent>
  <xdr:twoCellAnchor>
    <xdr:from>
      <xdr:col>1</xdr:col>
      <xdr:colOff>64191</xdr:colOff>
      <xdr:row>40</xdr:row>
      <xdr:rowOff>66675</xdr:rowOff>
    </xdr:from>
    <xdr:to>
      <xdr:col>10</xdr:col>
      <xdr:colOff>673791</xdr:colOff>
      <xdr:row>46</xdr:row>
      <xdr:rowOff>66675</xdr:rowOff>
    </xdr:to>
    <xdr:sp macro="" textlink="">
      <xdr:nvSpPr>
        <xdr:cNvPr id="14" name="角丸四角形 13">
          <a:extLst>
            <a:ext uri="{FF2B5EF4-FFF2-40B4-BE49-F238E27FC236}">
              <a16:creationId xmlns:a16="http://schemas.microsoft.com/office/drawing/2014/main" id="{00000000-0008-0000-0300-00000E000000}"/>
            </a:ext>
          </a:extLst>
        </xdr:cNvPr>
        <xdr:cNvSpPr/>
      </xdr:nvSpPr>
      <xdr:spPr>
        <a:xfrm>
          <a:off x="178491" y="7115175"/>
          <a:ext cx="7077075" cy="1114425"/>
        </a:xfrm>
        <a:prstGeom prst="roundRect">
          <a:avLst>
            <a:gd name="adj" fmla="val 7261"/>
          </a:avLst>
        </a:prstGeom>
        <a:noFill/>
        <a:ln w="57150">
          <a:solidFill>
            <a:schemeClr val="accent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10</xdr:col>
      <xdr:colOff>247650</xdr:colOff>
      <xdr:row>42</xdr:row>
      <xdr:rowOff>19050</xdr:rowOff>
    </xdr:from>
    <xdr:to>
      <xdr:col>10</xdr:col>
      <xdr:colOff>647700</xdr:colOff>
      <xdr:row>44</xdr:row>
      <xdr:rowOff>28575</xdr:rowOff>
    </xdr:to>
    <xdr:sp macro="" textlink="">
      <xdr:nvSpPr>
        <xdr:cNvPr id="15" name="テキスト ボックス 14">
          <a:extLst>
            <a:ext uri="{FF2B5EF4-FFF2-40B4-BE49-F238E27FC236}">
              <a16:creationId xmlns:a16="http://schemas.microsoft.com/office/drawing/2014/main" id="{00000000-0008-0000-0300-00000F000000}"/>
            </a:ext>
          </a:extLst>
        </xdr:cNvPr>
        <xdr:cNvSpPr txBox="1"/>
      </xdr:nvSpPr>
      <xdr:spPr>
        <a:xfrm>
          <a:off x="6829425" y="7439025"/>
          <a:ext cx="400050" cy="3714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a:t>
          </a:r>
          <a:endParaRPr kumimoji="1" lang="ja-JP" altLang="en-US" sz="1050"/>
        </a:p>
      </xdr:txBody>
    </xdr:sp>
    <xdr:clientData/>
  </xdr:twoCellAnchor>
  <xdr:twoCellAnchor>
    <xdr:from>
      <xdr:col>1</xdr:col>
      <xdr:colOff>47625</xdr:colOff>
      <xdr:row>46</xdr:row>
      <xdr:rowOff>123825</xdr:rowOff>
    </xdr:from>
    <xdr:to>
      <xdr:col>10</xdr:col>
      <xdr:colOff>687457</xdr:colOff>
      <xdr:row>48</xdr:row>
      <xdr:rowOff>123825</xdr:rowOff>
    </xdr:to>
    <xdr:sp macro="" textlink="">
      <xdr:nvSpPr>
        <xdr:cNvPr id="16" name="ホームベース 15">
          <a:extLst>
            <a:ext uri="{FF2B5EF4-FFF2-40B4-BE49-F238E27FC236}">
              <a16:creationId xmlns:a16="http://schemas.microsoft.com/office/drawing/2014/main" id="{00000000-0008-0000-0300-000010000000}"/>
            </a:ext>
          </a:extLst>
        </xdr:cNvPr>
        <xdr:cNvSpPr/>
      </xdr:nvSpPr>
      <xdr:spPr>
        <a:xfrm>
          <a:off x="161925" y="8286750"/>
          <a:ext cx="7107307" cy="342900"/>
        </a:xfrm>
        <a:prstGeom prst="homePlate">
          <a:avLst/>
        </a:prstGeom>
        <a:solidFill>
          <a:srgbClr val="FFFF00"/>
        </a:solidFill>
        <a:ln w="28575">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a:solidFill>
                <a:srgbClr val="FF0000"/>
              </a:solidFill>
              <a:latin typeface="+mn-ea"/>
              <a:ea typeface="+mn-ea"/>
            </a:rPr>
            <a:t>④休暇と休業を合計で１か月以上取得しましたか</a:t>
          </a:r>
          <a:r>
            <a:rPr kumimoji="1" lang="en-US" altLang="ja-JP" sz="1400" b="1">
              <a:solidFill>
                <a:srgbClr val="FF0000"/>
              </a:solidFill>
              <a:latin typeface="+mn-ea"/>
              <a:ea typeface="+mn-ea"/>
            </a:rPr>
            <a:t>(</a:t>
          </a:r>
          <a:r>
            <a:rPr kumimoji="1" lang="ja-JP" altLang="en-US" sz="1400" b="1">
              <a:solidFill>
                <a:srgbClr val="FF0000"/>
              </a:solidFill>
              <a:latin typeface="+mn-ea"/>
              <a:ea typeface="+mn-ea"/>
            </a:rPr>
            <a:t>子の出生後１年以内</a:t>
          </a:r>
          <a:r>
            <a:rPr kumimoji="1" lang="en-US" altLang="ja-JP" sz="1400" b="1">
              <a:solidFill>
                <a:srgbClr val="FF0000"/>
              </a:solidFill>
              <a:latin typeface="+mn-ea"/>
              <a:ea typeface="+mn-ea"/>
            </a:rPr>
            <a:t>)</a:t>
          </a:r>
          <a:r>
            <a:rPr kumimoji="1" lang="ja-JP" altLang="en-US" sz="1400" b="1">
              <a:solidFill>
                <a:srgbClr val="FF0000"/>
              </a:solidFill>
              <a:latin typeface="+mn-ea"/>
              <a:ea typeface="+mn-ea"/>
            </a:rPr>
            <a:t>。</a:t>
          </a:r>
          <a:endParaRPr kumimoji="1" lang="ja-JP" altLang="en-US" sz="1100" b="1">
            <a:solidFill>
              <a:srgbClr val="FF0000"/>
            </a:solidFill>
            <a:latin typeface="+mn-ea"/>
            <a:ea typeface="+mn-ea"/>
          </a:endParaRPr>
        </a:p>
      </xdr:txBody>
    </xdr:sp>
    <xdr:clientData/>
  </xdr:twoCellAnchor>
  <mc:AlternateContent xmlns:mc="http://schemas.openxmlformats.org/markup-compatibility/2006">
    <mc:Choice xmlns:a14="http://schemas.microsoft.com/office/drawing/2010/main" Requires="a14">
      <xdr:twoCellAnchor editAs="oneCell">
        <xdr:from>
          <xdr:col>9</xdr:col>
          <xdr:colOff>438150</xdr:colOff>
          <xdr:row>46</xdr:row>
          <xdr:rowOff>85725</xdr:rowOff>
        </xdr:from>
        <xdr:to>
          <xdr:col>12</xdr:col>
          <xdr:colOff>0</xdr:colOff>
          <xdr:row>49</xdr:row>
          <xdr:rowOff>28575</xdr:rowOff>
        </xdr:to>
        <xdr:sp macro="" textlink="">
          <xdr:nvSpPr>
            <xdr:cNvPr id="4100" name="Check Box 4" hidden="1">
              <a:extLst>
                <a:ext uri="{63B3BB69-23CF-44E3-9099-C40C66FF867C}">
                  <a14:compatExt spid="_x0000_s4100"/>
                </a:ext>
                <a:ext uri="{FF2B5EF4-FFF2-40B4-BE49-F238E27FC236}">
                  <a16:creationId xmlns:a16="http://schemas.microsoft.com/office/drawing/2014/main" id="{00000000-0008-0000-0300-00000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取得できたら✓</a:t>
              </a:r>
            </a:p>
          </xdr:txBody>
        </xdr:sp>
        <xdr:clientData/>
      </xdr:twoCellAnchor>
    </mc:Choice>
    <mc:Fallback/>
  </mc:AlternateContent>
  <xdr:twoCellAnchor>
    <xdr:from>
      <xdr:col>6</xdr:col>
      <xdr:colOff>135833</xdr:colOff>
      <xdr:row>55</xdr:row>
      <xdr:rowOff>8283</xdr:rowOff>
    </xdr:from>
    <xdr:to>
      <xdr:col>8</xdr:col>
      <xdr:colOff>316808</xdr:colOff>
      <xdr:row>57</xdr:row>
      <xdr:rowOff>17808</xdr:rowOff>
    </xdr:to>
    <xdr:sp macro="" textlink="">
      <xdr:nvSpPr>
        <xdr:cNvPr id="18" name="テキスト ボックス 17">
          <a:extLst>
            <a:ext uri="{FF2B5EF4-FFF2-40B4-BE49-F238E27FC236}">
              <a16:creationId xmlns:a16="http://schemas.microsoft.com/office/drawing/2014/main" id="{00000000-0008-0000-0300-000012000000}"/>
            </a:ext>
          </a:extLst>
        </xdr:cNvPr>
        <xdr:cNvSpPr txBox="1"/>
      </xdr:nvSpPr>
      <xdr:spPr>
        <a:xfrm>
          <a:off x="3745808" y="9809508"/>
          <a:ext cx="1666875" cy="3619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a:t>
          </a:r>
          <a:r>
            <a:rPr kumimoji="1" lang="en-US" altLang="ja-JP" sz="1400"/>
            <a:t>+</a:t>
          </a:r>
          <a:r>
            <a:rPr kumimoji="1" lang="ja-JP" altLang="en-US" sz="1400"/>
            <a:t>㋑</a:t>
          </a:r>
          <a:endParaRPr kumimoji="1" lang="ja-JP" altLang="en-US" sz="1050"/>
        </a:p>
      </xdr:txBody>
    </xdr:sp>
    <xdr:clientData/>
  </xdr:twoCellAnchor>
  <xdr:twoCellAnchor>
    <xdr:from>
      <xdr:col>6</xdr:col>
      <xdr:colOff>151157</xdr:colOff>
      <xdr:row>52</xdr:row>
      <xdr:rowOff>109330</xdr:rowOff>
    </xdr:from>
    <xdr:to>
      <xdr:col>6</xdr:col>
      <xdr:colOff>551207</xdr:colOff>
      <xdr:row>54</xdr:row>
      <xdr:rowOff>109330</xdr:rowOff>
    </xdr:to>
    <xdr:sp macro="" textlink="">
      <xdr:nvSpPr>
        <xdr:cNvPr id="19" name="テキスト ボックス 18">
          <a:extLst>
            <a:ext uri="{FF2B5EF4-FFF2-40B4-BE49-F238E27FC236}">
              <a16:creationId xmlns:a16="http://schemas.microsoft.com/office/drawing/2014/main" id="{00000000-0008-0000-0300-000013000000}"/>
            </a:ext>
          </a:extLst>
        </xdr:cNvPr>
        <xdr:cNvSpPr txBox="1"/>
      </xdr:nvSpPr>
      <xdr:spPr>
        <a:xfrm>
          <a:off x="3761132" y="9367630"/>
          <a:ext cx="400050" cy="3619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a:t>
          </a:r>
          <a:endParaRPr kumimoji="1" lang="ja-JP" altLang="en-US" sz="1050"/>
        </a:p>
      </xdr:txBody>
    </xdr:sp>
    <xdr:clientData/>
  </xdr:twoCellAnchor>
  <xdr:twoCellAnchor>
    <xdr:from>
      <xdr:col>1</xdr:col>
      <xdr:colOff>71232</xdr:colOff>
      <xdr:row>57</xdr:row>
      <xdr:rowOff>41413</xdr:rowOff>
    </xdr:from>
    <xdr:to>
      <xdr:col>10</xdr:col>
      <xdr:colOff>680832</xdr:colOff>
      <xdr:row>60</xdr:row>
      <xdr:rowOff>135445</xdr:rowOff>
    </xdr:to>
    <xdr:sp macro="" textlink="">
      <xdr:nvSpPr>
        <xdr:cNvPr id="20" name="角丸四角形 20">
          <a:extLst>
            <a:ext uri="{FF2B5EF4-FFF2-40B4-BE49-F238E27FC236}">
              <a16:creationId xmlns:a16="http://schemas.microsoft.com/office/drawing/2014/main" id="{00000000-0008-0000-0300-000014000000}"/>
            </a:ext>
          </a:extLst>
        </xdr:cNvPr>
        <xdr:cNvSpPr/>
      </xdr:nvSpPr>
      <xdr:spPr>
        <a:xfrm>
          <a:off x="185532" y="10195063"/>
          <a:ext cx="7077075" cy="608382"/>
        </a:xfrm>
        <a:prstGeom prst="roundRect">
          <a:avLst>
            <a:gd name="adj" fmla="val 17927"/>
          </a:avLst>
        </a:prstGeom>
        <a:solidFill>
          <a:schemeClr val="accent1">
            <a:lumMod val="20000"/>
            <a:lumOff val="80000"/>
          </a:schemeClr>
        </a:solidFill>
        <a:ln w="38100">
          <a:solidFill>
            <a:schemeClr val="accent1">
              <a:lumMod val="75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endParaRPr kumimoji="1" lang="ja-JP" altLang="en-US" sz="1400"/>
        </a:p>
      </xdr:txBody>
    </xdr:sp>
    <xdr:clientData/>
  </xdr:twoCellAnchor>
  <xdr:twoCellAnchor>
    <xdr:from>
      <xdr:col>4</xdr:col>
      <xdr:colOff>356160</xdr:colOff>
      <xdr:row>5</xdr:row>
      <xdr:rowOff>167412</xdr:rowOff>
    </xdr:from>
    <xdr:to>
      <xdr:col>10</xdr:col>
      <xdr:colOff>685800</xdr:colOff>
      <xdr:row>7</xdr:row>
      <xdr:rowOff>9524</xdr:rowOff>
    </xdr:to>
    <xdr:grpSp>
      <xdr:nvGrpSpPr>
        <xdr:cNvPr id="21" name="グループ化 20">
          <a:extLst>
            <a:ext uri="{FF2B5EF4-FFF2-40B4-BE49-F238E27FC236}">
              <a16:creationId xmlns:a16="http://schemas.microsoft.com/office/drawing/2014/main" id="{00000000-0008-0000-0300-000015000000}"/>
            </a:ext>
          </a:extLst>
        </xdr:cNvPr>
        <xdr:cNvGrpSpPr/>
      </xdr:nvGrpSpPr>
      <xdr:grpSpPr>
        <a:xfrm>
          <a:off x="2480235" y="1091337"/>
          <a:ext cx="4787340" cy="223112"/>
          <a:chOff x="3114268" y="1064119"/>
          <a:chExt cx="4365723" cy="148380"/>
        </a:xfrm>
      </xdr:grpSpPr>
      <xdr:sp macro="" textlink="">
        <xdr:nvSpPr>
          <xdr:cNvPr id="22" name="正方形/長方形 21">
            <a:extLst>
              <a:ext uri="{FF2B5EF4-FFF2-40B4-BE49-F238E27FC236}">
                <a16:creationId xmlns:a16="http://schemas.microsoft.com/office/drawing/2014/main" id="{00000000-0008-0000-0300-000016000000}"/>
              </a:ext>
            </a:extLst>
          </xdr:cNvPr>
          <xdr:cNvSpPr/>
        </xdr:nvSpPr>
        <xdr:spPr>
          <a:xfrm>
            <a:off x="3264557" y="1064119"/>
            <a:ext cx="4215434" cy="142874"/>
          </a:xfrm>
          <a:prstGeom prst="rect">
            <a:avLst/>
          </a:prstGeom>
          <a:solidFill>
            <a:schemeClr val="accent1">
              <a:lumMod val="20000"/>
              <a:lumOff val="80000"/>
            </a:schemeClr>
          </a:solidFill>
          <a:ln w="28575">
            <a:solidFill>
              <a:schemeClr val="accent1">
                <a:lumMod val="75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800">
                <a:latin typeface="+mn-ea"/>
                <a:ea typeface="+mn-ea"/>
              </a:rPr>
              <a:t>年は西暦で入力するか、元号（昭和（</a:t>
            </a:r>
            <a:r>
              <a:rPr kumimoji="1" lang="en-US" altLang="ja-JP" sz="800">
                <a:latin typeface="+mn-ea"/>
                <a:ea typeface="+mn-ea"/>
              </a:rPr>
              <a:t>S</a:t>
            </a:r>
            <a:r>
              <a:rPr kumimoji="1" lang="ja-JP" altLang="en-US" sz="800">
                <a:latin typeface="+mn-ea"/>
                <a:ea typeface="+mn-ea"/>
              </a:rPr>
              <a:t>）、平成（</a:t>
            </a:r>
            <a:r>
              <a:rPr kumimoji="1" lang="en-US" altLang="ja-JP" sz="800">
                <a:latin typeface="+mn-ea"/>
                <a:ea typeface="+mn-ea"/>
              </a:rPr>
              <a:t>H</a:t>
            </a:r>
            <a:r>
              <a:rPr kumimoji="1" lang="ja-JP" altLang="en-US" sz="800">
                <a:latin typeface="+mn-ea"/>
                <a:ea typeface="+mn-ea"/>
              </a:rPr>
              <a:t>）、令和（</a:t>
            </a:r>
            <a:r>
              <a:rPr kumimoji="1" lang="en-US" altLang="ja-JP" sz="800">
                <a:latin typeface="+mn-ea"/>
                <a:ea typeface="+mn-ea"/>
              </a:rPr>
              <a:t>R</a:t>
            </a:r>
            <a:r>
              <a:rPr kumimoji="1" lang="ja-JP" altLang="en-US" sz="800">
                <a:latin typeface="+mn-ea"/>
                <a:ea typeface="+mn-ea"/>
              </a:rPr>
              <a:t>））と年で入力してください。</a:t>
            </a:r>
            <a:endParaRPr kumimoji="1" lang="en-US" altLang="ja-JP" sz="800">
              <a:latin typeface="+mn-ea"/>
              <a:ea typeface="+mn-ea"/>
            </a:endParaRPr>
          </a:p>
        </xdr:txBody>
      </xdr:sp>
      <xdr:cxnSp macro="">
        <xdr:nvCxnSpPr>
          <xdr:cNvPr id="23" name="直線矢印コネクタ 22">
            <a:extLst>
              <a:ext uri="{FF2B5EF4-FFF2-40B4-BE49-F238E27FC236}">
                <a16:creationId xmlns:a16="http://schemas.microsoft.com/office/drawing/2014/main" id="{00000000-0008-0000-0300-000017000000}"/>
              </a:ext>
            </a:extLst>
          </xdr:cNvPr>
          <xdr:cNvCxnSpPr>
            <a:stCxn id="22" idx="1"/>
          </xdr:cNvCxnSpPr>
        </xdr:nvCxnSpPr>
        <xdr:spPr>
          <a:xfrm flipH="1" flipV="1">
            <a:off x="3114268" y="1068456"/>
            <a:ext cx="150289" cy="67101"/>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24" name="直線矢印コネクタ 23">
            <a:extLst>
              <a:ext uri="{FF2B5EF4-FFF2-40B4-BE49-F238E27FC236}">
                <a16:creationId xmlns:a16="http://schemas.microsoft.com/office/drawing/2014/main" id="{00000000-0008-0000-0300-000018000000}"/>
              </a:ext>
            </a:extLst>
          </xdr:cNvPr>
          <xdr:cNvCxnSpPr>
            <a:stCxn id="22" idx="1"/>
          </xdr:cNvCxnSpPr>
        </xdr:nvCxnSpPr>
        <xdr:spPr>
          <a:xfrm flipH="1">
            <a:off x="3136920" y="1135556"/>
            <a:ext cx="127637" cy="76943"/>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5</xdr:col>
      <xdr:colOff>638174</xdr:colOff>
      <xdr:row>10</xdr:row>
      <xdr:rowOff>57150</xdr:rowOff>
    </xdr:from>
    <xdr:to>
      <xdr:col>10</xdr:col>
      <xdr:colOff>666750</xdr:colOff>
      <xdr:row>16</xdr:row>
      <xdr:rowOff>152400</xdr:rowOff>
    </xdr:to>
    <xdr:sp macro="" textlink="">
      <xdr:nvSpPr>
        <xdr:cNvPr id="25" name="横巻き 4">
          <a:extLst>
            <a:ext uri="{FF2B5EF4-FFF2-40B4-BE49-F238E27FC236}">
              <a16:creationId xmlns:a16="http://schemas.microsoft.com/office/drawing/2014/main" id="{00000000-0008-0000-0300-000019000000}"/>
            </a:ext>
          </a:extLst>
        </xdr:cNvPr>
        <xdr:cNvSpPr/>
      </xdr:nvSpPr>
      <xdr:spPr>
        <a:xfrm>
          <a:off x="3505199" y="1895475"/>
          <a:ext cx="3743326" cy="1133475"/>
        </a:xfrm>
        <a:prstGeom prst="horizontalScroll">
          <a:avLst/>
        </a:prstGeom>
        <a:solidFill>
          <a:schemeClr val="accent6">
            <a:lumMod val="20000"/>
            <a:lumOff val="80000"/>
          </a:schemeClr>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200"/>
        </a:p>
      </xdr:txBody>
    </xdr:sp>
    <xdr:clientData/>
  </xdr:twoCellAnchor>
  <xdr:twoCellAnchor>
    <xdr:from>
      <xdr:col>4</xdr:col>
      <xdr:colOff>356152</xdr:colOff>
      <xdr:row>49</xdr:row>
      <xdr:rowOff>173936</xdr:rowOff>
    </xdr:from>
    <xdr:to>
      <xdr:col>10</xdr:col>
      <xdr:colOff>223217</xdr:colOff>
      <xdr:row>51</xdr:row>
      <xdr:rowOff>16890</xdr:rowOff>
    </xdr:to>
    <xdr:grpSp>
      <xdr:nvGrpSpPr>
        <xdr:cNvPr id="26" name="グループ化 25">
          <a:extLst>
            <a:ext uri="{FF2B5EF4-FFF2-40B4-BE49-F238E27FC236}">
              <a16:creationId xmlns:a16="http://schemas.microsoft.com/office/drawing/2014/main" id="{00000000-0008-0000-0300-00001A000000}"/>
            </a:ext>
          </a:extLst>
        </xdr:cNvPr>
        <xdr:cNvGrpSpPr/>
      </xdr:nvGrpSpPr>
      <xdr:grpSpPr>
        <a:xfrm>
          <a:off x="2480227" y="8860736"/>
          <a:ext cx="4324765" cy="223954"/>
          <a:chOff x="3114260" y="1068456"/>
          <a:chExt cx="4339673" cy="207389"/>
        </a:xfrm>
      </xdr:grpSpPr>
      <xdr:sp macro="" textlink="">
        <xdr:nvSpPr>
          <xdr:cNvPr id="27" name="正方形/長方形 26">
            <a:extLst>
              <a:ext uri="{FF2B5EF4-FFF2-40B4-BE49-F238E27FC236}">
                <a16:creationId xmlns:a16="http://schemas.microsoft.com/office/drawing/2014/main" id="{00000000-0008-0000-0300-00001B000000}"/>
              </a:ext>
            </a:extLst>
          </xdr:cNvPr>
          <xdr:cNvSpPr/>
        </xdr:nvSpPr>
        <xdr:spPr>
          <a:xfrm>
            <a:off x="3238499" y="1095790"/>
            <a:ext cx="4215434" cy="142874"/>
          </a:xfrm>
          <a:prstGeom prst="rect">
            <a:avLst/>
          </a:prstGeom>
          <a:solidFill>
            <a:schemeClr val="accent1">
              <a:lumMod val="20000"/>
              <a:lumOff val="80000"/>
            </a:schemeClr>
          </a:solidFill>
          <a:ln w="28575">
            <a:solidFill>
              <a:schemeClr val="accent1">
                <a:lumMod val="75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800"/>
              <a:t>年は西暦で入力するか、元号（昭和（</a:t>
            </a:r>
            <a:r>
              <a:rPr kumimoji="1" lang="en-US" altLang="ja-JP" sz="800"/>
              <a:t>S</a:t>
            </a:r>
            <a:r>
              <a:rPr kumimoji="1" lang="ja-JP" altLang="en-US" sz="800"/>
              <a:t>）、平成（</a:t>
            </a:r>
            <a:r>
              <a:rPr kumimoji="1" lang="en-US" altLang="ja-JP" sz="800"/>
              <a:t>H</a:t>
            </a:r>
            <a:r>
              <a:rPr kumimoji="1" lang="ja-JP" altLang="en-US" sz="800"/>
              <a:t>）、令和（</a:t>
            </a:r>
            <a:r>
              <a:rPr kumimoji="1" lang="en-US" altLang="ja-JP" sz="800"/>
              <a:t>R</a:t>
            </a:r>
            <a:r>
              <a:rPr kumimoji="1" lang="ja-JP" altLang="en-US" sz="800"/>
              <a:t>））と年で入力してください。</a:t>
            </a:r>
            <a:endParaRPr kumimoji="1" lang="en-US" altLang="ja-JP" sz="800"/>
          </a:p>
        </xdr:txBody>
      </xdr:sp>
      <xdr:cxnSp macro="">
        <xdr:nvCxnSpPr>
          <xdr:cNvPr id="28" name="直線矢印コネクタ 27">
            <a:extLst>
              <a:ext uri="{FF2B5EF4-FFF2-40B4-BE49-F238E27FC236}">
                <a16:creationId xmlns:a16="http://schemas.microsoft.com/office/drawing/2014/main" id="{00000000-0008-0000-0300-00001C000000}"/>
              </a:ext>
            </a:extLst>
          </xdr:cNvPr>
          <xdr:cNvCxnSpPr/>
        </xdr:nvCxnSpPr>
        <xdr:spPr>
          <a:xfrm flipH="1" flipV="1">
            <a:off x="3114268" y="1068456"/>
            <a:ext cx="107673" cy="10800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29" name="直線矢印コネクタ 28">
            <a:extLst>
              <a:ext uri="{FF2B5EF4-FFF2-40B4-BE49-F238E27FC236}">
                <a16:creationId xmlns:a16="http://schemas.microsoft.com/office/drawing/2014/main" id="{00000000-0008-0000-0300-00001D000000}"/>
              </a:ext>
            </a:extLst>
          </xdr:cNvPr>
          <xdr:cNvCxnSpPr/>
        </xdr:nvCxnSpPr>
        <xdr:spPr>
          <a:xfrm flipH="1">
            <a:off x="3114260" y="1167845"/>
            <a:ext cx="108000" cy="10800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5</xdr:col>
      <xdr:colOff>737153</xdr:colOff>
      <xdr:row>11</xdr:row>
      <xdr:rowOff>33131</xdr:rowOff>
    </xdr:from>
    <xdr:to>
      <xdr:col>11</xdr:col>
      <xdr:colOff>24848</xdr:colOff>
      <xdr:row>17</xdr:row>
      <xdr:rowOff>107674</xdr:rowOff>
    </xdr:to>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3604178" y="2042906"/>
          <a:ext cx="3745395" cy="11127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男性職員に対し、育児に伴う休暇・休業（配偶者出産休暇、育児参加休暇、年次有給休暇、育児休業など）の</a:t>
          </a:r>
          <a:r>
            <a:rPr kumimoji="1" lang="ja-JP" altLang="ja-JP" sz="1100" b="1" u="sng">
              <a:solidFill>
                <a:srgbClr val="FF0000"/>
              </a:solidFill>
              <a:effectLst/>
              <a:latin typeface="ＭＳ ゴシック" panose="020B0609070205080204" pitchFamily="49" charset="-128"/>
              <a:ea typeface="ＭＳ ゴシック" panose="020B0609070205080204" pitchFamily="49" charset="-128"/>
              <a:cs typeface="+mn-cs"/>
            </a:rPr>
            <a:t>合計１か月以上</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の取得を勧奨するとともに、取得希望に沿ったスケジュールを作成してください。</a:t>
          </a:r>
          <a:endParaRPr lang="ja-JP" altLang="ja-JP">
            <a:effectLst/>
            <a:latin typeface="ＭＳ ゴシック" panose="020B0609070205080204" pitchFamily="49" charset="-128"/>
            <a:ea typeface="ＭＳ ゴシック" panose="020B0609070205080204" pitchFamily="49" charset="-128"/>
          </a:endParaRPr>
        </a:p>
        <a:p>
          <a:endParaRPr kumimoji="1" lang="ja-JP" altLang="en-US" sz="1100">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110985</xdr:colOff>
      <xdr:row>57</xdr:row>
      <xdr:rowOff>19880</xdr:rowOff>
    </xdr:from>
    <xdr:to>
      <xdr:col>10</xdr:col>
      <xdr:colOff>737150</xdr:colOff>
      <xdr:row>63</xdr:row>
      <xdr:rowOff>36444</xdr:rowOff>
    </xdr:to>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225285" y="10173530"/>
          <a:ext cx="7093640" cy="11214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チェック項目④は、特定事業主行動計画の数値目標ではありませんが、男性職員が出生時に子どもと一緒に過ごす時間は、父親としての意識の醸成を助長し、その後の子育てへの考え方を形成するため、極めて重要なことであるから、積極的に取得を勧奨してください。</a:t>
          </a:r>
          <a:endParaRPr lang="ja-JP" altLang="ja-JP">
            <a:effectLst/>
          </a:endParaRPr>
        </a:p>
        <a:p>
          <a:endParaRPr kumimoji="1" lang="ja-JP" altLang="en-US" sz="1100"/>
        </a:p>
      </xdr:txBody>
    </xdr:sp>
    <xdr:clientData/>
  </xdr:twoCellAnchor>
  <xdr:twoCellAnchor>
    <xdr:from>
      <xdr:col>7</xdr:col>
      <xdr:colOff>190500</xdr:colOff>
      <xdr:row>19</xdr:row>
      <xdr:rowOff>132522</xdr:rowOff>
    </xdr:from>
    <xdr:to>
      <xdr:col>10</xdr:col>
      <xdr:colOff>480392</xdr:colOff>
      <xdr:row>19</xdr:row>
      <xdr:rowOff>132522</xdr:rowOff>
    </xdr:to>
    <xdr:cxnSp macro="">
      <xdr:nvCxnSpPr>
        <xdr:cNvPr id="32" name="直線コネクタ 31">
          <a:extLst>
            <a:ext uri="{FF2B5EF4-FFF2-40B4-BE49-F238E27FC236}">
              <a16:creationId xmlns:a16="http://schemas.microsoft.com/office/drawing/2014/main" id="{00000000-0008-0000-0300-000020000000}"/>
            </a:ext>
          </a:extLst>
        </xdr:cNvPr>
        <xdr:cNvCxnSpPr/>
      </xdr:nvCxnSpPr>
      <xdr:spPr>
        <a:xfrm flipV="1">
          <a:off x="4543425" y="3532947"/>
          <a:ext cx="2518742" cy="0"/>
        </a:xfrm>
        <a:prstGeom prst="line">
          <a:avLst/>
        </a:prstGeom>
        <a:ln w="28575">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190500</xdr:colOff>
      <xdr:row>23</xdr:row>
      <xdr:rowOff>132522</xdr:rowOff>
    </xdr:from>
    <xdr:to>
      <xdr:col>10</xdr:col>
      <xdr:colOff>480392</xdr:colOff>
      <xdr:row>23</xdr:row>
      <xdr:rowOff>132522</xdr:rowOff>
    </xdr:to>
    <xdr:cxnSp macro="">
      <xdr:nvCxnSpPr>
        <xdr:cNvPr id="33" name="直線コネクタ 32">
          <a:extLst>
            <a:ext uri="{FF2B5EF4-FFF2-40B4-BE49-F238E27FC236}">
              <a16:creationId xmlns:a16="http://schemas.microsoft.com/office/drawing/2014/main" id="{00000000-0008-0000-0300-000021000000}"/>
            </a:ext>
          </a:extLst>
        </xdr:cNvPr>
        <xdr:cNvCxnSpPr/>
      </xdr:nvCxnSpPr>
      <xdr:spPr>
        <a:xfrm flipV="1">
          <a:off x="4543425" y="4237797"/>
          <a:ext cx="2518742" cy="0"/>
        </a:xfrm>
        <a:prstGeom prst="line">
          <a:avLst/>
        </a:prstGeom>
        <a:ln w="28575">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193814</xdr:colOff>
      <xdr:row>26</xdr:row>
      <xdr:rowOff>152401</xdr:rowOff>
    </xdr:from>
    <xdr:to>
      <xdr:col>10</xdr:col>
      <xdr:colOff>483706</xdr:colOff>
      <xdr:row>26</xdr:row>
      <xdr:rowOff>152401</xdr:rowOff>
    </xdr:to>
    <xdr:cxnSp macro="">
      <xdr:nvCxnSpPr>
        <xdr:cNvPr id="34" name="直線コネクタ 33">
          <a:extLst>
            <a:ext uri="{FF2B5EF4-FFF2-40B4-BE49-F238E27FC236}">
              <a16:creationId xmlns:a16="http://schemas.microsoft.com/office/drawing/2014/main" id="{00000000-0008-0000-0300-000022000000}"/>
            </a:ext>
          </a:extLst>
        </xdr:cNvPr>
        <xdr:cNvCxnSpPr/>
      </xdr:nvCxnSpPr>
      <xdr:spPr>
        <a:xfrm flipV="1">
          <a:off x="4546739" y="4791076"/>
          <a:ext cx="2518742" cy="0"/>
        </a:xfrm>
        <a:prstGeom prst="line">
          <a:avLst/>
        </a:prstGeom>
        <a:ln w="28575">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273326</xdr:colOff>
      <xdr:row>23</xdr:row>
      <xdr:rowOff>157370</xdr:rowOff>
    </xdr:from>
    <xdr:to>
      <xdr:col>6</xdr:col>
      <xdr:colOff>563218</xdr:colOff>
      <xdr:row>23</xdr:row>
      <xdr:rowOff>157370</xdr:rowOff>
    </xdr:to>
    <xdr:cxnSp macro="">
      <xdr:nvCxnSpPr>
        <xdr:cNvPr id="35" name="直線コネクタ 34">
          <a:extLst>
            <a:ext uri="{FF2B5EF4-FFF2-40B4-BE49-F238E27FC236}">
              <a16:creationId xmlns:a16="http://schemas.microsoft.com/office/drawing/2014/main" id="{00000000-0008-0000-0300-000023000000}"/>
            </a:ext>
          </a:extLst>
        </xdr:cNvPr>
        <xdr:cNvCxnSpPr/>
      </xdr:nvCxnSpPr>
      <xdr:spPr>
        <a:xfrm flipV="1">
          <a:off x="1654451" y="4262645"/>
          <a:ext cx="2518742" cy="0"/>
        </a:xfrm>
        <a:prstGeom prst="line">
          <a:avLst/>
        </a:prstGeom>
        <a:ln w="28575">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190499</xdr:colOff>
      <xdr:row>0</xdr:row>
      <xdr:rowOff>43016</xdr:rowOff>
    </xdr:from>
    <xdr:to>
      <xdr:col>10</xdr:col>
      <xdr:colOff>709036</xdr:colOff>
      <xdr:row>4</xdr:row>
      <xdr:rowOff>107673</xdr:rowOff>
    </xdr:to>
    <xdr:sp macro="" textlink="">
      <xdr:nvSpPr>
        <xdr:cNvPr id="36" name="角丸四角形 38">
          <a:extLst>
            <a:ext uri="{FF2B5EF4-FFF2-40B4-BE49-F238E27FC236}">
              <a16:creationId xmlns:a16="http://schemas.microsoft.com/office/drawing/2014/main" id="{00000000-0008-0000-0300-000024000000}"/>
            </a:ext>
          </a:extLst>
        </xdr:cNvPr>
        <xdr:cNvSpPr/>
      </xdr:nvSpPr>
      <xdr:spPr>
        <a:xfrm>
          <a:off x="4543424" y="43016"/>
          <a:ext cx="2747387" cy="798082"/>
        </a:xfrm>
        <a:prstGeom prst="roundRect">
          <a:avLst/>
        </a:prstGeom>
        <a:solidFill>
          <a:srgbClr val="FF6600"/>
        </a:solidFill>
        <a:ln w="38100">
          <a:solidFill>
            <a:srgbClr val="FF33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169592</xdr:colOff>
      <xdr:row>0</xdr:row>
      <xdr:rowOff>0</xdr:rowOff>
    </xdr:from>
    <xdr:to>
      <xdr:col>10</xdr:col>
      <xdr:colOff>728382</xdr:colOff>
      <xdr:row>6</xdr:row>
      <xdr:rowOff>85929</xdr:rowOff>
    </xdr:to>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4522517" y="0"/>
          <a:ext cx="2787640" cy="12003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900" u="sng">
              <a:solidFill>
                <a:schemeClr val="bg1"/>
              </a:solidFill>
              <a:effectLst/>
              <a:latin typeface="ＭＳ ゴシック" panose="020B0609070205080204" pitchFamily="49" charset="-128"/>
              <a:ea typeface="ＭＳ ゴシック" panose="020B0609070205080204" pitchFamily="49" charset="-128"/>
              <a:cs typeface="+mn-cs"/>
            </a:rPr>
            <a:t>特定事業主行動計画</a:t>
          </a:r>
          <a:r>
            <a:rPr kumimoji="1" lang="ja-JP" altLang="en-US" sz="900" u="sng">
              <a:solidFill>
                <a:schemeClr val="bg1"/>
              </a:solidFill>
              <a:effectLst/>
              <a:latin typeface="ＭＳ ゴシック" panose="020B0609070205080204" pitchFamily="49" charset="-128"/>
              <a:ea typeface="ＭＳ ゴシック" panose="020B0609070205080204" pitchFamily="49" charset="-128"/>
              <a:cs typeface="+mn-cs"/>
            </a:rPr>
            <a:t>における関係数値</a:t>
          </a:r>
          <a:endParaRPr kumimoji="1" lang="en-US" altLang="ja-JP" sz="900" u="sng">
            <a:solidFill>
              <a:schemeClr val="bg1"/>
            </a:solidFill>
            <a:effectLst/>
            <a:latin typeface="ＭＳ ゴシック" panose="020B0609070205080204" pitchFamily="49" charset="-128"/>
            <a:ea typeface="ＭＳ ゴシック" panose="020B0609070205080204" pitchFamily="49" charset="-128"/>
            <a:cs typeface="+mn-cs"/>
          </a:endParaRPr>
        </a:p>
        <a:p>
          <a:r>
            <a:rPr kumimoji="1" lang="ja-JP" altLang="en-US" sz="900">
              <a:solidFill>
                <a:schemeClr val="bg1"/>
              </a:solidFill>
              <a:effectLst/>
              <a:latin typeface="ＭＳ ゴシック" panose="020B0609070205080204" pitchFamily="49" charset="-128"/>
              <a:ea typeface="ＭＳ ゴシック" panose="020B0609070205080204" pitchFamily="49" charset="-128"/>
              <a:cs typeface="+mn-cs"/>
            </a:rPr>
            <a:t>○子どもの出生時（出産予定日の１か月前から出産日の１か月後までの期間）における男性職員の５日以上の休暇の取得率　１００％</a:t>
          </a:r>
          <a:endParaRPr kumimoji="1" lang="en-US" altLang="ja-JP" sz="900">
            <a:solidFill>
              <a:schemeClr val="bg1"/>
            </a:solidFill>
            <a:effectLst/>
            <a:latin typeface="ＭＳ ゴシック" panose="020B0609070205080204" pitchFamily="49" charset="-128"/>
            <a:ea typeface="ＭＳ ゴシック" panose="020B0609070205080204" pitchFamily="49" charset="-128"/>
            <a:cs typeface="+mn-cs"/>
          </a:endParaRPr>
        </a:p>
        <a:p>
          <a:r>
            <a:rPr kumimoji="1" lang="ja-JP" altLang="en-US" sz="900">
              <a:solidFill>
                <a:schemeClr val="bg1"/>
              </a:solidFill>
              <a:effectLst/>
              <a:latin typeface="ＭＳ ゴシック" panose="020B0609070205080204" pitchFamily="49" charset="-128"/>
              <a:ea typeface="ＭＳ ゴシック" panose="020B0609070205080204" pitchFamily="49" charset="-128"/>
              <a:cs typeface="+mn-cs"/>
            </a:rPr>
            <a:t>○育児休業の取得率　男性１０％</a:t>
          </a:r>
          <a:endParaRPr lang="ja-JP" altLang="ja-JP" sz="900">
            <a:solidFill>
              <a:schemeClr val="bg1"/>
            </a:solidFill>
            <a:effectLst/>
            <a:latin typeface="ＭＳ ゴシック" panose="020B0609070205080204" pitchFamily="49" charset="-128"/>
            <a:ea typeface="ＭＳ ゴシック" panose="020B0609070205080204" pitchFamily="49" charset="-128"/>
          </a:endParaRPr>
        </a:p>
        <a:p>
          <a:endParaRPr kumimoji="1" lang="ja-JP" altLang="en-US" sz="1100">
            <a:latin typeface="ＭＳ ゴシック" panose="020B0609070205080204" pitchFamily="49" charset="-128"/>
            <a:ea typeface="ＭＳ ゴシック" panose="020B0609070205080204" pitchFamily="49" charset="-128"/>
          </a:endParaRPr>
        </a:p>
      </xdr:txBody>
    </xdr:sp>
    <xdr:clientData/>
  </xdr:twoCellAnchor>
  <xdr:twoCellAnchor>
    <xdr:from>
      <xdr:col>7</xdr:col>
      <xdr:colOff>352426</xdr:colOff>
      <xdr:row>8</xdr:row>
      <xdr:rowOff>142874</xdr:rowOff>
    </xdr:from>
    <xdr:to>
      <xdr:col>10</xdr:col>
      <xdr:colOff>685800</xdr:colOff>
      <xdr:row>11</xdr:row>
      <xdr:rowOff>133350</xdr:rowOff>
    </xdr:to>
    <xdr:sp macro="" textlink="">
      <xdr:nvSpPr>
        <xdr:cNvPr id="38" name="四角形: 角を丸くする 37">
          <a:extLst>
            <a:ext uri="{FF2B5EF4-FFF2-40B4-BE49-F238E27FC236}">
              <a16:creationId xmlns:a16="http://schemas.microsoft.com/office/drawing/2014/main" id="{00000000-0008-0000-0300-000026000000}"/>
            </a:ext>
          </a:extLst>
        </xdr:cNvPr>
        <xdr:cNvSpPr/>
      </xdr:nvSpPr>
      <xdr:spPr>
        <a:xfrm>
          <a:off x="4705351" y="1638299"/>
          <a:ext cx="2562224" cy="504826"/>
        </a:xfrm>
        <a:prstGeom prst="roundRect">
          <a:avLst>
            <a:gd name="adj" fmla="val 8810"/>
          </a:avLst>
        </a:prstGeom>
        <a:solidFill>
          <a:schemeClr val="accent4">
            <a:lumMod val="40000"/>
            <a:lumOff val="60000"/>
          </a:schemeClr>
        </a:solidFill>
        <a:ln w="28575">
          <a:solidFill>
            <a:schemeClr val="accent4">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b="1">
              <a:solidFill>
                <a:sysClr val="windowText" lastClr="000000"/>
              </a:solidFill>
              <a:latin typeface="メイリオ" panose="020B0604030504040204" pitchFamily="50" charset="-128"/>
              <a:ea typeface="メイリオ" panose="020B0604030504040204" pitchFamily="50" charset="-128"/>
            </a:rPr>
            <a:t>⑤お子様の誕生日を</a:t>
          </a:r>
          <a:r>
            <a:rPr kumimoji="1" lang="ja-JP" altLang="en-US" sz="1200" b="1" baseline="0">
              <a:solidFill>
                <a:sysClr val="windowText" lastClr="000000"/>
              </a:solidFill>
              <a:latin typeface="メイリオ" panose="020B0604030504040204" pitchFamily="50" charset="-128"/>
              <a:ea typeface="メイリオ" panose="020B0604030504040204" pitchFamily="50" charset="-128"/>
            </a:rPr>
            <a:t>入力します。</a:t>
          </a:r>
          <a:endParaRPr kumimoji="1" lang="ja-JP" altLang="en-US" sz="1200" b="1">
            <a:solidFill>
              <a:sysClr val="windowText" lastClr="000000"/>
            </a:solidFill>
            <a:latin typeface="メイリオ" panose="020B0604030504040204" pitchFamily="50" charset="-128"/>
            <a:ea typeface="メイリオ" panose="020B0604030504040204" pitchFamily="50" charset="-128"/>
          </a:endParaRPr>
        </a:p>
      </xdr:txBody>
    </xdr:sp>
    <xdr:clientData/>
  </xdr:twoCellAnchor>
  <xdr:twoCellAnchor>
    <xdr:from>
      <xdr:col>13</xdr:col>
      <xdr:colOff>19051</xdr:colOff>
      <xdr:row>19</xdr:row>
      <xdr:rowOff>114300</xdr:rowOff>
    </xdr:from>
    <xdr:to>
      <xdr:col>20</xdr:col>
      <xdr:colOff>285750</xdr:colOff>
      <xdr:row>24</xdr:row>
      <xdr:rowOff>142876</xdr:rowOff>
    </xdr:to>
    <xdr:sp macro="" textlink="">
      <xdr:nvSpPr>
        <xdr:cNvPr id="40" name="四角形: 角を丸くする 39">
          <a:extLst>
            <a:ext uri="{FF2B5EF4-FFF2-40B4-BE49-F238E27FC236}">
              <a16:creationId xmlns:a16="http://schemas.microsoft.com/office/drawing/2014/main" id="{00000000-0008-0000-0300-000028000000}"/>
            </a:ext>
          </a:extLst>
        </xdr:cNvPr>
        <xdr:cNvSpPr/>
      </xdr:nvSpPr>
      <xdr:spPr>
        <a:xfrm>
          <a:off x="8248651" y="3514725"/>
          <a:ext cx="3857624" cy="904876"/>
        </a:xfrm>
        <a:prstGeom prst="roundRect">
          <a:avLst>
            <a:gd name="adj" fmla="val 8810"/>
          </a:avLst>
        </a:prstGeom>
        <a:solidFill>
          <a:schemeClr val="accent4">
            <a:lumMod val="40000"/>
            <a:lumOff val="60000"/>
          </a:schemeClr>
        </a:solidFill>
        <a:ln w="28575">
          <a:solidFill>
            <a:schemeClr val="accent4">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b="1">
              <a:solidFill>
                <a:sysClr val="windowText" lastClr="000000"/>
              </a:solidFill>
              <a:latin typeface="メイリオ" panose="020B0604030504040204" pitchFamily="50" charset="-128"/>
              <a:ea typeface="メイリオ" panose="020B0604030504040204" pitchFamily="50" charset="-128"/>
            </a:rPr>
            <a:t>⑥誕生後のスケジュールを職員と、</a:t>
          </a:r>
          <a:endParaRPr kumimoji="1" lang="en-US" altLang="ja-JP" sz="1200" b="1">
            <a:solidFill>
              <a:sysClr val="windowText" lastClr="000000"/>
            </a:solidFill>
            <a:latin typeface="メイリオ" panose="020B0604030504040204" pitchFamily="50" charset="-128"/>
            <a:ea typeface="メイリオ" panose="020B0604030504040204" pitchFamily="50" charset="-128"/>
          </a:endParaRPr>
        </a:p>
        <a:p>
          <a:pPr algn="l"/>
          <a:r>
            <a:rPr kumimoji="1" lang="ja-JP" altLang="en-US" sz="1200" b="1">
              <a:solidFill>
                <a:sysClr val="windowText" lastClr="000000"/>
              </a:solidFill>
              <a:latin typeface="メイリオ" panose="020B0604030504040204" pitchFamily="50" charset="-128"/>
              <a:ea typeface="メイリオ" panose="020B0604030504040204" pitchFamily="50" charset="-128"/>
            </a:rPr>
            <a:t>　相談しながら、改めて取得予定を計画します。</a:t>
          </a:r>
        </a:p>
      </xdr:txBody>
    </xdr:sp>
    <xdr:clientData/>
  </xdr:twoCellAnchor>
  <xdr:twoCellAnchor>
    <xdr:from>
      <xdr:col>6</xdr:col>
      <xdr:colOff>390525</xdr:colOff>
      <xdr:row>8</xdr:row>
      <xdr:rowOff>85725</xdr:rowOff>
    </xdr:from>
    <xdr:to>
      <xdr:col>7</xdr:col>
      <xdr:colOff>352426</xdr:colOff>
      <xdr:row>10</xdr:row>
      <xdr:rowOff>52387</xdr:rowOff>
    </xdr:to>
    <xdr:cxnSp macro="">
      <xdr:nvCxnSpPr>
        <xdr:cNvPr id="41" name="直線矢印コネクタ 40">
          <a:extLst>
            <a:ext uri="{FF2B5EF4-FFF2-40B4-BE49-F238E27FC236}">
              <a16:creationId xmlns:a16="http://schemas.microsoft.com/office/drawing/2014/main" id="{00000000-0008-0000-0300-000029000000}"/>
            </a:ext>
          </a:extLst>
        </xdr:cNvPr>
        <xdr:cNvCxnSpPr>
          <a:stCxn id="38" idx="1"/>
          <a:endCxn id="42" idx="2"/>
        </xdr:cNvCxnSpPr>
      </xdr:nvCxnSpPr>
      <xdr:spPr>
        <a:xfrm flipH="1" flipV="1">
          <a:off x="4000500" y="1581150"/>
          <a:ext cx="704851" cy="309562"/>
        </a:xfrm>
        <a:prstGeom prst="straightConnector1">
          <a:avLst/>
        </a:prstGeom>
        <a:ln w="28575">
          <a:solidFill>
            <a:schemeClr val="accent4">
              <a:lumMod val="75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638175</xdr:colOff>
      <xdr:row>6</xdr:row>
      <xdr:rowOff>114300</xdr:rowOff>
    </xdr:from>
    <xdr:to>
      <xdr:col>9</xdr:col>
      <xdr:colOff>142875</xdr:colOff>
      <xdr:row>8</xdr:row>
      <xdr:rowOff>85725</xdr:rowOff>
    </xdr:to>
    <xdr:sp macro="" textlink="">
      <xdr:nvSpPr>
        <xdr:cNvPr id="42" name="四角形: 角を丸くする 41">
          <a:extLst>
            <a:ext uri="{FF2B5EF4-FFF2-40B4-BE49-F238E27FC236}">
              <a16:creationId xmlns:a16="http://schemas.microsoft.com/office/drawing/2014/main" id="{00000000-0008-0000-0300-00002A000000}"/>
            </a:ext>
          </a:extLst>
        </xdr:cNvPr>
        <xdr:cNvSpPr/>
      </xdr:nvSpPr>
      <xdr:spPr>
        <a:xfrm>
          <a:off x="2019300" y="1228725"/>
          <a:ext cx="3962400" cy="352425"/>
        </a:xfrm>
        <a:prstGeom prst="roundRect">
          <a:avLst>
            <a:gd name="adj" fmla="val 8810"/>
          </a:avLst>
        </a:prstGeom>
        <a:solidFill>
          <a:schemeClr val="accent4">
            <a:lumMod val="40000"/>
            <a:lumOff val="60000"/>
            <a:alpha val="20000"/>
          </a:schemeClr>
        </a:solidFill>
        <a:ln w="28575">
          <a:solidFill>
            <a:schemeClr val="accent4">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endParaRPr kumimoji="1" lang="ja-JP" altLang="en-US" sz="1200" b="1">
            <a:solidFill>
              <a:sysClr val="windowText" lastClr="000000"/>
            </a:solidFill>
            <a:latin typeface="メイリオ" panose="020B0604030504040204" pitchFamily="50" charset="-128"/>
            <a:ea typeface="メイリオ" panose="020B0604030504040204" pitchFamily="50" charset="-128"/>
          </a:endParaRPr>
        </a:p>
      </xdr:txBody>
    </xdr:sp>
    <xdr:clientData/>
  </xdr:twoCellAnchor>
  <xdr:twoCellAnchor>
    <xdr:from>
      <xdr:col>9</xdr:col>
      <xdr:colOff>66675</xdr:colOff>
      <xdr:row>21</xdr:row>
      <xdr:rowOff>171450</xdr:rowOff>
    </xdr:from>
    <xdr:to>
      <xdr:col>13</xdr:col>
      <xdr:colOff>19051</xdr:colOff>
      <xdr:row>22</xdr:row>
      <xdr:rowOff>33338</xdr:rowOff>
    </xdr:to>
    <xdr:cxnSp macro="">
      <xdr:nvCxnSpPr>
        <xdr:cNvPr id="43" name="直線矢印コネクタ 42">
          <a:extLst>
            <a:ext uri="{FF2B5EF4-FFF2-40B4-BE49-F238E27FC236}">
              <a16:creationId xmlns:a16="http://schemas.microsoft.com/office/drawing/2014/main" id="{00000000-0008-0000-0300-00002B000000}"/>
            </a:ext>
          </a:extLst>
        </xdr:cNvPr>
        <xdr:cNvCxnSpPr>
          <a:stCxn id="40" idx="1"/>
        </xdr:cNvCxnSpPr>
      </xdr:nvCxnSpPr>
      <xdr:spPr>
        <a:xfrm flipH="1" flipV="1">
          <a:off x="5905500" y="3924300"/>
          <a:ext cx="2343151" cy="42863"/>
        </a:xfrm>
        <a:prstGeom prst="straightConnector1">
          <a:avLst/>
        </a:prstGeom>
        <a:ln w="28575">
          <a:solidFill>
            <a:schemeClr val="accent4">
              <a:lumMod val="75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366713</xdr:colOff>
      <xdr:row>24</xdr:row>
      <xdr:rowOff>142876</xdr:rowOff>
    </xdr:from>
    <xdr:to>
      <xdr:col>18</xdr:col>
      <xdr:colOff>323850</xdr:colOff>
      <xdr:row>30</xdr:row>
      <xdr:rowOff>28575</xdr:rowOff>
    </xdr:to>
    <xdr:cxnSp macro="">
      <xdr:nvCxnSpPr>
        <xdr:cNvPr id="44" name="直線矢印コネクタ 43">
          <a:extLst>
            <a:ext uri="{FF2B5EF4-FFF2-40B4-BE49-F238E27FC236}">
              <a16:creationId xmlns:a16="http://schemas.microsoft.com/office/drawing/2014/main" id="{00000000-0008-0000-0300-00002C000000}"/>
            </a:ext>
          </a:extLst>
        </xdr:cNvPr>
        <xdr:cNvCxnSpPr>
          <a:stCxn id="40" idx="2"/>
          <a:endCxn id="2" idx="1"/>
        </xdr:cNvCxnSpPr>
      </xdr:nvCxnSpPr>
      <xdr:spPr>
        <a:xfrm>
          <a:off x="10177463" y="4419601"/>
          <a:ext cx="719137" cy="942974"/>
        </a:xfrm>
        <a:prstGeom prst="straightConnector1">
          <a:avLst/>
        </a:prstGeom>
        <a:ln w="28575">
          <a:solidFill>
            <a:schemeClr val="accent4">
              <a:lumMod val="75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142875</xdr:colOff>
      <xdr:row>38</xdr:row>
      <xdr:rowOff>66674</xdr:rowOff>
    </xdr:from>
    <xdr:to>
      <xdr:col>8</xdr:col>
      <xdr:colOff>590550</xdr:colOff>
      <xdr:row>43</xdr:row>
      <xdr:rowOff>0</xdr:rowOff>
    </xdr:to>
    <xdr:sp macro="" textlink="">
      <xdr:nvSpPr>
        <xdr:cNvPr id="47" name="四角形: 角を丸くする 46">
          <a:extLst>
            <a:ext uri="{FF2B5EF4-FFF2-40B4-BE49-F238E27FC236}">
              <a16:creationId xmlns:a16="http://schemas.microsoft.com/office/drawing/2014/main" id="{00000000-0008-0000-0300-00002F000000}"/>
            </a:ext>
          </a:extLst>
        </xdr:cNvPr>
        <xdr:cNvSpPr/>
      </xdr:nvSpPr>
      <xdr:spPr>
        <a:xfrm>
          <a:off x="1524000" y="6772274"/>
          <a:ext cx="4162425" cy="828676"/>
        </a:xfrm>
        <a:prstGeom prst="roundRect">
          <a:avLst>
            <a:gd name="adj" fmla="val 8810"/>
          </a:avLst>
        </a:prstGeom>
        <a:solidFill>
          <a:schemeClr val="accent4">
            <a:lumMod val="40000"/>
            <a:lumOff val="60000"/>
          </a:schemeClr>
        </a:solidFill>
        <a:ln w="28575">
          <a:solidFill>
            <a:schemeClr val="accent4">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b="1">
              <a:solidFill>
                <a:sysClr val="windowText" lastClr="000000"/>
              </a:solidFill>
              <a:latin typeface="メイリオ" panose="020B0604030504040204" pitchFamily="50" charset="-128"/>
              <a:ea typeface="メイリオ" panose="020B0604030504040204" pitchFamily="50" charset="-128"/>
            </a:rPr>
            <a:t>⑦実際に休暇等を取得した日をスケジュール表で</a:t>
          </a:r>
          <a:endParaRPr kumimoji="1" lang="en-US" altLang="ja-JP" sz="1200" b="1">
            <a:solidFill>
              <a:sysClr val="windowText" lastClr="000000"/>
            </a:solidFill>
            <a:latin typeface="メイリオ" panose="020B0604030504040204" pitchFamily="50" charset="-128"/>
            <a:ea typeface="メイリオ" panose="020B0604030504040204" pitchFamily="50" charset="-128"/>
          </a:endParaRPr>
        </a:p>
        <a:p>
          <a:pPr algn="l"/>
          <a:r>
            <a:rPr kumimoji="1" lang="ja-JP" altLang="en-US" sz="1200" b="1">
              <a:solidFill>
                <a:sysClr val="windowText" lastClr="000000"/>
              </a:solidFill>
              <a:latin typeface="メイリオ" panose="020B0604030504040204" pitchFamily="50" charset="-128"/>
              <a:ea typeface="メイリオ" panose="020B0604030504040204" pitchFamily="50" charset="-128"/>
            </a:rPr>
            <a:t>　確認し、目標を達成したら□に✓を入れましょう。</a:t>
          </a:r>
        </a:p>
      </xdr:txBody>
    </xdr:sp>
    <xdr:clientData/>
  </xdr:twoCellAnchor>
  <xdr:twoCellAnchor>
    <xdr:from>
      <xdr:col>5</xdr:col>
      <xdr:colOff>738188</xdr:colOff>
      <xdr:row>37</xdr:row>
      <xdr:rowOff>19050</xdr:rowOff>
    </xdr:from>
    <xdr:to>
      <xdr:col>9</xdr:col>
      <xdr:colOff>381000</xdr:colOff>
      <xdr:row>38</xdr:row>
      <xdr:rowOff>66674</xdr:rowOff>
    </xdr:to>
    <xdr:cxnSp macro="">
      <xdr:nvCxnSpPr>
        <xdr:cNvPr id="48" name="直線矢印コネクタ 47">
          <a:extLst>
            <a:ext uri="{FF2B5EF4-FFF2-40B4-BE49-F238E27FC236}">
              <a16:creationId xmlns:a16="http://schemas.microsoft.com/office/drawing/2014/main" id="{00000000-0008-0000-0300-000030000000}"/>
            </a:ext>
          </a:extLst>
        </xdr:cNvPr>
        <xdr:cNvCxnSpPr>
          <a:stCxn id="47" idx="0"/>
        </xdr:cNvCxnSpPr>
      </xdr:nvCxnSpPr>
      <xdr:spPr>
        <a:xfrm flipV="1">
          <a:off x="3605213" y="6553200"/>
          <a:ext cx="2614612" cy="219074"/>
        </a:xfrm>
        <a:prstGeom prst="straightConnector1">
          <a:avLst/>
        </a:prstGeom>
        <a:ln w="28575">
          <a:solidFill>
            <a:schemeClr val="accent4">
              <a:lumMod val="75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323850</xdr:colOff>
      <xdr:row>57</xdr:row>
      <xdr:rowOff>85725</xdr:rowOff>
    </xdr:from>
    <xdr:to>
      <xdr:col>10</xdr:col>
      <xdr:colOff>28575</xdr:colOff>
      <xdr:row>61</xdr:row>
      <xdr:rowOff>171450</xdr:rowOff>
    </xdr:to>
    <xdr:sp macro="" textlink="">
      <xdr:nvSpPr>
        <xdr:cNvPr id="65" name="四角形: 角を丸くする 64">
          <a:extLst>
            <a:ext uri="{FF2B5EF4-FFF2-40B4-BE49-F238E27FC236}">
              <a16:creationId xmlns:a16="http://schemas.microsoft.com/office/drawing/2014/main" id="{00000000-0008-0000-0300-000041000000}"/>
            </a:ext>
          </a:extLst>
        </xdr:cNvPr>
        <xdr:cNvSpPr/>
      </xdr:nvSpPr>
      <xdr:spPr>
        <a:xfrm>
          <a:off x="2447925" y="10239375"/>
          <a:ext cx="4162425" cy="781050"/>
        </a:xfrm>
        <a:prstGeom prst="roundRect">
          <a:avLst>
            <a:gd name="adj" fmla="val 8810"/>
          </a:avLst>
        </a:prstGeom>
        <a:solidFill>
          <a:schemeClr val="accent4">
            <a:lumMod val="40000"/>
            <a:lumOff val="60000"/>
          </a:schemeClr>
        </a:solidFill>
        <a:ln w="28575">
          <a:solidFill>
            <a:schemeClr val="accent4">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b="1">
              <a:solidFill>
                <a:sysClr val="windowText" lastClr="000000"/>
              </a:solidFill>
              <a:latin typeface="メイリオ" panose="020B0604030504040204" pitchFamily="50" charset="-128"/>
              <a:ea typeface="メイリオ" panose="020B0604030504040204" pitchFamily="50" charset="-128"/>
            </a:rPr>
            <a:t>⑧育児休業を取得したら、取得期間を入力します。</a:t>
          </a:r>
          <a:endParaRPr kumimoji="1" lang="en-US" altLang="ja-JP" sz="1200" b="1">
            <a:solidFill>
              <a:sysClr val="windowText" lastClr="000000"/>
            </a:solidFill>
            <a:latin typeface="メイリオ" panose="020B0604030504040204" pitchFamily="50" charset="-128"/>
            <a:ea typeface="メイリオ" panose="020B0604030504040204" pitchFamily="50" charset="-128"/>
          </a:endParaRPr>
        </a:p>
        <a:p>
          <a:pPr algn="l"/>
          <a:r>
            <a:rPr kumimoji="1" lang="ja-JP" altLang="en-US" sz="1200" b="1">
              <a:solidFill>
                <a:sysClr val="windowText" lastClr="000000"/>
              </a:solidFill>
              <a:effectLst/>
              <a:latin typeface="メイリオ" panose="020B0604030504040204" pitchFamily="50" charset="-128"/>
              <a:ea typeface="メイリオ" panose="020B0604030504040204" pitchFamily="50" charset="-128"/>
              <a:cs typeface="+mn-cs"/>
            </a:rPr>
            <a:t>　</a:t>
          </a:r>
          <a:r>
            <a:rPr kumimoji="1" lang="ja-JP" altLang="ja-JP" sz="1200" b="1">
              <a:solidFill>
                <a:sysClr val="windowText" lastClr="000000"/>
              </a:solidFill>
              <a:effectLst/>
              <a:latin typeface="メイリオ" panose="020B0604030504040204" pitchFamily="50" charset="-128"/>
              <a:ea typeface="メイリオ" panose="020B0604030504040204" pitchFamily="50" charset="-128"/>
              <a:cs typeface="+mn-cs"/>
            </a:rPr>
            <a:t>達成したら□に✓を入れましょう。</a:t>
          </a:r>
          <a:endParaRPr kumimoji="1" lang="ja-JP" altLang="en-US" sz="1400" b="1">
            <a:solidFill>
              <a:sysClr val="windowText" lastClr="000000"/>
            </a:solidFill>
            <a:latin typeface="メイリオ" panose="020B0604030504040204" pitchFamily="50" charset="-128"/>
            <a:ea typeface="メイリオ" panose="020B0604030504040204" pitchFamily="50" charset="-128"/>
          </a:endParaRPr>
        </a:p>
      </xdr:txBody>
    </xdr:sp>
    <xdr:clientData/>
  </xdr:twoCellAnchor>
  <xdr:twoCellAnchor>
    <xdr:from>
      <xdr:col>3</xdr:col>
      <xdr:colOff>581025</xdr:colOff>
      <xdr:row>48</xdr:row>
      <xdr:rowOff>104775</xdr:rowOff>
    </xdr:from>
    <xdr:to>
      <xdr:col>10</xdr:col>
      <xdr:colOff>95249</xdr:colOff>
      <xdr:row>52</xdr:row>
      <xdr:rowOff>104775</xdr:rowOff>
    </xdr:to>
    <xdr:sp macro="" textlink="">
      <xdr:nvSpPr>
        <xdr:cNvPr id="66" name="四角形: 角を丸くする 65">
          <a:extLst>
            <a:ext uri="{FF2B5EF4-FFF2-40B4-BE49-F238E27FC236}">
              <a16:creationId xmlns:a16="http://schemas.microsoft.com/office/drawing/2014/main" id="{00000000-0008-0000-0300-000042000000}"/>
            </a:ext>
          </a:extLst>
        </xdr:cNvPr>
        <xdr:cNvSpPr/>
      </xdr:nvSpPr>
      <xdr:spPr>
        <a:xfrm>
          <a:off x="1962150" y="8610600"/>
          <a:ext cx="4714874" cy="752475"/>
        </a:xfrm>
        <a:prstGeom prst="roundRect">
          <a:avLst>
            <a:gd name="adj" fmla="val 8810"/>
          </a:avLst>
        </a:prstGeom>
        <a:solidFill>
          <a:schemeClr val="accent4">
            <a:lumMod val="40000"/>
            <a:lumOff val="60000"/>
            <a:alpha val="20000"/>
          </a:schemeClr>
        </a:solidFill>
        <a:ln w="28575">
          <a:solidFill>
            <a:schemeClr val="accent4">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endParaRPr kumimoji="1" lang="ja-JP" altLang="en-US" sz="1200" b="1">
            <a:solidFill>
              <a:sysClr val="windowText" lastClr="000000"/>
            </a:solidFill>
            <a:latin typeface="メイリオ" panose="020B0604030504040204" pitchFamily="50" charset="-128"/>
            <a:ea typeface="メイリオ" panose="020B0604030504040204" pitchFamily="50" charset="-128"/>
          </a:endParaRPr>
        </a:p>
      </xdr:txBody>
    </xdr:sp>
    <xdr:clientData/>
  </xdr:twoCellAnchor>
  <xdr:twoCellAnchor>
    <xdr:from>
      <xdr:col>6</xdr:col>
      <xdr:colOff>709612</xdr:colOff>
      <xdr:row>52</xdr:row>
      <xdr:rowOff>104775</xdr:rowOff>
    </xdr:from>
    <xdr:to>
      <xdr:col>7</xdr:col>
      <xdr:colOff>176213</xdr:colOff>
      <xdr:row>57</xdr:row>
      <xdr:rowOff>85725</xdr:rowOff>
    </xdr:to>
    <xdr:cxnSp macro="">
      <xdr:nvCxnSpPr>
        <xdr:cNvPr id="67" name="直線矢印コネクタ 66">
          <a:extLst>
            <a:ext uri="{FF2B5EF4-FFF2-40B4-BE49-F238E27FC236}">
              <a16:creationId xmlns:a16="http://schemas.microsoft.com/office/drawing/2014/main" id="{00000000-0008-0000-0300-000043000000}"/>
            </a:ext>
          </a:extLst>
        </xdr:cNvPr>
        <xdr:cNvCxnSpPr>
          <a:stCxn id="65" idx="0"/>
          <a:endCxn id="66" idx="2"/>
        </xdr:cNvCxnSpPr>
      </xdr:nvCxnSpPr>
      <xdr:spPr>
        <a:xfrm flipH="1" flipV="1">
          <a:off x="4319587" y="9363075"/>
          <a:ext cx="209551" cy="876300"/>
        </a:xfrm>
        <a:prstGeom prst="straightConnector1">
          <a:avLst/>
        </a:prstGeom>
        <a:ln w="28575">
          <a:solidFill>
            <a:schemeClr val="accent4">
              <a:lumMod val="75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190500</xdr:colOff>
      <xdr:row>48</xdr:row>
      <xdr:rowOff>76200</xdr:rowOff>
    </xdr:from>
    <xdr:to>
      <xdr:col>9</xdr:col>
      <xdr:colOff>495300</xdr:colOff>
      <xdr:row>57</xdr:row>
      <xdr:rowOff>66675</xdr:rowOff>
    </xdr:to>
    <xdr:cxnSp macro="">
      <xdr:nvCxnSpPr>
        <xdr:cNvPr id="72" name="直線矢印コネクタ 71">
          <a:extLst>
            <a:ext uri="{FF2B5EF4-FFF2-40B4-BE49-F238E27FC236}">
              <a16:creationId xmlns:a16="http://schemas.microsoft.com/office/drawing/2014/main" id="{00000000-0008-0000-0300-000048000000}"/>
            </a:ext>
          </a:extLst>
        </xdr:cNvPr>
        <xdr:cNvCxnSpPr/>
      </xdr:nvCxnSpPr>
      <xdr:spPr>
        <a:xfrm flipV="1">
          <a:off x="4543425" y="8582025"/>
          <a:ext cx="1790700" cy="1638300"/>
        </a:xfrm>
        <a:prstGeom prst="straightConnector1">
          <a:avLst/>
        </a:prstGeom>
        <a:ln w="28575">
          <a:solidFill>
            <a:schemeClr val="accent4">
              <a:lumMod val="75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0</xdr:row>
      <xdr:rowOff>66675</xdr:rowOff>
    </xdr:from>
    <xdr:to>
      <xdr:col>5</xdr:col>
      <xdr:colOff>257175</xdr:colOff>
      <xdr:row>2</xdr:row>
      <xdr:rowOff>95250</xdr:rowOff>
    </xdr:to>
    <xdr:sp macro="" textlink="">
      <xdr:nvSpPr>
        <xdr:cNvPr id="50" name="四角形: 角を丸くする 56">
          <a:extLst>
            <a:ext uri="{FF2B5EF4-FFF2-40B4-BE49-F238E27FC236}">
              <a16:creationId xmlns:a16="http://schemas.microsoft.com/office/drawing/2014/main" id="{00000000-0008-0000-0300-000032000000}"/>
            </a:ext>
          </a:extLst>
        </xdr:cNvPr>
        <xdr:cNvSpPr/>
      </xdr:nvSpPr>
      <xdr:spPr>
        <a:xfrm>
          <a:off x="190500" y="66675"/>
          <a:ext cx="2933700" cy="381000"/>
        </a:xfrm>
        <a:prstGeom prst="roundRect">
          <a:avLst>
            <a:gd name="adj" fmla="val 8810"/>
          </a:avLst>
        </a:prstGeom>
        <a:solidFill>
          <a:schemeClr val="accent4">
            <a:lumMod val="40000"/>
            <a:lumOff val="60000"/>
          </a:schemeClr>
        </a:solidFill>
        <a:ln w="28575">
          <a:solidFill>
            <a:schemeClr val="accent4">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b="1">
              <a:solidFill>
                <a:sysClr val="windowText" lastClr="000000"/>
              </a:solidFill>
              <a:latin typeface="メイリオ" panose="020B0604030504040204" pitchFamily="50" charset="-128"/>
              <a:ea typeface="メイリオ" panose="020B0604030504040204" pitchFamily="50" charset="-128"/>
            </a:rPr>
            <a:t>記入例（子が誕生した後に作成）</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dokyoi.pref.hokkaido.lg.jp/fs/8/7/5/2/6/4/4/_/supportbookR506.pdf" TargetMode="External"/><Relationship Id="rId1" Type="http://schemas.openxmlformats.org/officeDocument/2006/relationships/hyperlink" Target="http://hamanasu/sm_jnj/post-15393.htm"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trlProp" Target="../ctrlProps/ctrlProp8.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7.xml"/><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7" Type="http://schemas.openxmlformats.org/officeDocument/2006/relationships/ctrlProp" Target="../ctrlProps/ctrlProp12.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trlProp" Target="../ctrlProps/ctrlProp11.xml"/><Relationship Id="rId5" Type="http://schemas.openxmlformats.org/officeDocument/2006/relationships/ctrlProp" Target="../ctrlProps/ctrlProp10.xml"/><Relationship Id="rId4" Type="http://schemas.openxmlformats.org/officeDocument/2006/relationships/ctrlProp" Target="../ctrlProps/ctrlProp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25"/>
  <sheetViews>
    <sheetView tabSelected="1" view="pageBreakPreview" zoomScaleNormal="100" workbookViewId="0">
      <selection activeCell="A2" sqref="A2:E2"/>
    </sheetView>
  </sheetViews>
  <sheetFormatPr defaultColWidth="9" defaultRowHeight="12" x14ac:dyDescent="0.15"/>
  <cols>
    <col min="1" max="1" width="14.875" style="30" customWidth="1"/>
    <col min="2" max="2" width="13.375" style="30" customWidth="1"/>
    <col min="3" max="3" width="20.75" style="30" customWidth="1"/>
    <col min="4" max="4" width="19.25" style="30" customWidth="1"/>
    <col min="5" max="5" width="16.875" style="30" customWidth="1"/>
    <col min="6" max="16384" width="9" style="30"/>
  </cols>
  <sheetData>
    <row r="1" spans="1:5" ht="19.5" customHeight="1" x14ac:dyDescent="0.15">
      <c r="A1" s="30" t="s">
        <v>60</v>
      </c>
    </row>
    <row r="2" spans="1:5" ht="17.25" x14ac:dyDescent="0.15">
      <c r="A2" s="36" t="s">
        <v>61</v>
      </c>
      <c r="B2" s="36"/>
      <c r="C2" s="36"/>
      <c r="D2" s="36"/>
      <c r="E2" s="36"/>
    </row>
    <row r="3" spans="1:5" x14ac:dyDescent="0.15">
      <c r="A3" s="31"/>
      <c r="B3" s="31"/>
      <c r="C3" s="31"/>
      <c r="D3" s="31"/>
      <c r="E3" s="31"/>
    </row>
    <row r="4" spans="1:5" ht="35.25" customHeight="1" x14ac:dyDescent="0.15">
      <c r="A4" s="33" t="s">
        <v>62</v>
      </c>
      <c r="B4" s="33"/>
      <c r="C4" s="33"/>
      <c r="D4" s="33"/>
      <c r="E4" s="33"/>
    </row>
    <row r="5" spans="1:5" ht="20.100000000000001" customHeight="1" x14ac:dyDescent="0.15">
      <c r="A5" s="31" t="s">
        <v>63</v>
      </c>
      <c r="B5" s="31"/>
      <c r="C5" s="31"/>
      <c r="D5" s="31"/>
      <c r="E5" s="31"/>
    </row>
    <row r="6" spans="1:5" ht="32.25" customHeight="1" x14ac:dyDescent="0.15">
      <c r="A6" s="33" t="s">
        <v>70</v>
      </c>
      <c r="B6" s="33"/>
      <c r="C6" s="33"/>
      <c r="D6" s="33"/>
      <c r="E6" s="33"/>
    </row>
    <row r="7" spans="1:5" ht="20.100000000000001" customHeight="1" x14ac:dyDescent="0.15">
      <c r="A7" s="31" t="s">
        <v>63</v>
      </c>
      <c r="B7" s="31"/>
      <c r="C7" s="31"/>
      <c r="D7" s="31"/>
      <c r="E7" s="31"/>
    </row>
    <row r="8" spans="1:5" ht="32.25" customHeight="1" x14ac:dyDescent="0.15">
      <c r="A8" s="33" t="s">
        <v>75</v>
      </c>
      <c r="B8" s="33"/>
      <c r="C8" s="33"/>
      <c r="D8" s="33"/>
      <c r="E8" s="33"/>
    </row>
    <row r="9" spans="1:5" ht="20.100000000000001" customHeight="1" x14ac:dyDescent="0.15">
      <c r="A9" s="32"/>
      <c r="B9" s="32"/>
      <c r="C9" s="32"/>
      <c r="D9" s="32"/>
      <c r="E9" s="32"/>
    </row>
    <row r="10" spans="1:5" ht="30" customHeight="1" x14ac:dyDescent="0.15">
      <c r="A10" s="33" t="s">
        <v>74</v>
      </c>
      <c r="B10" s="33"/>
      <c r="C10" s="33"/>
      <c r="D10" s="33"/>
      <c r="E10" s="33"/>
    </row>
    <row r="11" spans="1:5" ht="20.100000000000001" customHeight="1" x14ac:dyDescent="0.15">
      <c r="A11" s="32"/>
      <c r="B11" s="32"/>
      <c r="C11" s="32"/>
      <c r="D11" s="32"/>
      <c r="E11" s="32"/>
    </row>
    <row r="12" spans="1:5" ht="30" customHeight="1" x14ac:dyDescent="0.15">
      <c r="A12" s="33" t="s">
        <v>73</v>
      </c>
      <c r="B12" s="33"/>
      <c r="C12" s="33"/>
      <c r="D12" s="33"/>
      <c r="E12" s="33"/>
    </row>
    <row r="13" spans="1:5" ht="20.100000000000001" customHeight="1" x14ac:dyDescent="0.15">
      <c r="A13" s="32"/>
      <c r="B13" s="32"/>
      <c r="C13" s="32"/>
      <c r="D13" s="32"/>
      <c r="E13" s="32"/>
    </row>
    <row r="14" spans="1:5" ht="30" customHeight="1" x14ac:dyDescent="0.15">
      <c r="A14" s="33" t="s">
        <v>72</v>
      </c>
      <c r="B14" s="33"/>
      <c r="C14" s="33"/>
      <c r="D14" s="33"/>
      <c r="E14" s="33"/>
    </row>
    <row r="15" spans="1:5" ht="20.100000000000001" customHeight="1" x14ac:dyDescent="0.15"/>
    <row r="16" spans="1:5" x14ac:dyDescent="0.15">
      <c r="A16" s="33" t="s">
        <v>71</v>
      </c>
      <c r="B16" s="33"/>
      <c r="C16" s="33"/>
      <c r="D16" s="33"/>
      <c r="E16" s="33"/>
    </row>
    <row r="17" spans="1:5" ht="20.100000000000001" customHeight="1" x14ac:dyDescent="0.15"/>
    <row r="18" spans="1:5" ht="17.25" customHeight="1" x14ac:dyDescent="0.15">
      <c r="A18" s="30" t="s">
        <v>64</v>
      </c>
    </row>
    <row r="19" spans="1:5" ht="19.5" customHeight="1" x14ac:dyDescent="0.15">
      <c r="A19" s="30" t="s">
        <v>65</v>
      </c>
    </row>
    <row r="20" spans="1:5" ht="35.25" customHeight="1" x14ac:dyDescent="0.15">
      <c r="A20" s="33" t="s">
        <v>66</v>
      </c>
      <c r="B20" s="33"/>
      <c r="C20" s="33"/>
      <c r="D20" s="33"/>
      <c r="E20" s="33"/>
    </row>
    <row r="21" spans="1:5" ht="49.5" customHeight="1" x14ac:dyDescent="0.15">
      <c r="A21" s="34" t="s">
        <v>76</v>
      </c>
      <c r="B21" s="34"/>
      <c r="C21" s="34"/>
      <c r="D21" s="34"/>
      <c r="E21" s="34"/>
    </row>
    <row r="23" spans="1:5" ht="19.5" customHeight="1" x14ac:dyDescent="0.15">
      <c r="A23" s="30" t="s">
        <v>67</v>
      </c>
    </row>
    <row r="24" spans="1:5" ht="16.5" customHeight="1" x14ac:dyDescent="0.15">
      <c r="A24" s="30" t="s">
        <v>68</v>
      </c>
    </row>
    <row r="25" spans="1:5" ht="13.5" x14ac:dyDescent="0.15">
      <c r="A25" s="35" t="s">
        <v>77</v>
      </c>
      <c r="B25" s="35"/>
      <c r="C25" s="35"/>
      <c r="D25" s="35"/>
      <c r="E25" s="35"/>
    </row>
  </sheetData>
  <mergeCells count="11">
    <mergeCell ref="A20:E20"/>
    <mergeCell ref="A21:E21"/>
    <mergeCell ref="A25:E25"/>
    <mergeCell ref="A2:E2"/>
    <mergeCell ref="A4:E4"/>
    <mergeCell ref="A8:E8"/>
    <mergeCell ref="A14:E14"/>
    <mergeCell ref="A16:E16"/>
    <mergeCell ref="A6:E6"/>
    <mergeCell ref="A10:E10"/>
    <mergeCell ref="A12:E12"/>
  </mergeCells>
  <phoneticPr fontId="1"/>
  <hyperlinks>
    <hyperlink ref="A25" r:id="rId1" display="http://hamanasu/sm_jnj/post-15393.htm"/>
    <hyperlink ref="A25:E25" r:id="rId2" display="「職員のための子育てサポートブック」（教職員課ホームページへリンク）"/>
  </hyperlinks>
  <pageMargins left="0.78740157480314965" right="0.78740157480314965" top="0.98425196850393704" bottom="0.98425196850393704" header="0.51181102362204722" footer="0.51181102362204722"/>
  <pageSetup paperSize="9" scale="102" firstPageNumber="4" orientation="portrait" useFirstPageNumber="1" r:id="rId3"/>
  <headerFooter alignWithMargins="0"/>
  <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70"/>
  <sheetViews>
    <sheetView view="pageBreakPreview" zoomScaleNormal="100" zoomScaleSheetLayoutView="100" workbookViewId="0">
      <selection activeCell="B22" sqref="B22"/>
    </sheetView>
  </sheetViews>
  <sheetFormatPr defaultColWidth="9.75" defaultRowHeight="13.5" x14ac:dyDescent="0.15"/>
  <cols>
    <col min="1" max="1" width="1.5" style="1" customWidth="1"/>
    <col min="2" max="2" width="9.75" style="1" customWidth="1"/>
    <col min="3" max="3" width="6.875" style="1" customWidth="1"/>
    <col min="4" max="11" width="9.75" style="1"/>
    <col min="12" max="12" width="0.5" style="1" customWidth="1"/>
    <col min="13" max="13" width="11.375" style="1" customWidth="1"/>
    <col min="14" max="15" width="5" style="1" customWidth="1"/>
    <col min="16" max="16" width="10.75" style="1" customWidth="1"/>
    <col min="17" max="19" width="5" style="1" customWidth="1"/>
    <col min="20" max="20" width="11.375" style="1" customWidth="1"/>
    <col min="21" max="22" width="5" style="1" customWidth="1"/>
    <col min="23" max="23" width="10.75" style="1" customWidth="1"/>
    <col min="24" max="26" width="5" style="1" customWidth="1"/>
    <col min="27" max="16384" width="9.75" style="1"/>
  </cols>
  <sheetData>
    <row r="1" spans="1:26" ht="13.5" customHeight="1" x14ac:dyDescent="0.15">
      <c r="B1" s="52" t="s">
        <v>69</v>
      </c>
      <c r="C1" s="52"/>
      <c r="D1" s="52"/>
      <c r="E1" s="52"/>
      <c r="F1" s="52"/>
      <c r="G1" s="52"/>
      <c r="H1" s="52"/>
      <c r="I1" s="52"/>
      <c r="J1" s="52"/>
      <c r="K1" s="52"/>
      <c r="M1" s="78" t="s">
        <v>43</v>
      </c>
      <c r="N1" s="78"/>
      <c r="O1" s="78"/>
      <c r="P1" s="78"/>
      <c r="Q1" s="78"/>
      <c r="R1" s="78"/>
      <c r="S1" s="78"/>
      <c r="T1" s="78"/>
      <c r="U1" s="78"/>
      <c r="V1" s="78"/>
      <c r="W1" s="78"/>
      <c r="X1" s="78"/>
      <c r="Y1" s="78"/>
      <c r="Z1" s="78"/>
    </row>
    <row r="2" spans="1:26" ht="14.25" customHeight="1" thickBot="1" x14ac:dyDescent="0.2">
      <c r="B2" s="53"/>
      <c r="C2" s="53"/>
      <c r="D2" s="53"/>
      <c r="E2" s="53"/>
      <c r="F2" s="53"/>
      <c r="G2" s="53"/>
      <c r="H2" s="53"/>
      <c r="I2" s="53"/>
      <c r="J2" s="53"/>
      <c r="K2" s="53"/>
      <c r="M2" s="78"/>
      <c r="N2" s="78"/>
      <c r="O2" s="78"/>
      <c r="P2" s="78"/>
      <c r="Q2" s="78"/>
      <c r="R2" s="78"/>
      <c r="S2" s="78"/>
      <c r="T2" s="78"/>
      <c r="U2" s="78"/>
      <c r="V2" s="78"/>
      <c r="W2" s="78"/>
      <c r="X2" s="78"/>
      <c r="Y2" s="78"/>
      <c r="Z2" s="78"/>
    </row>
    <row r="3" spans="1:26" ht="15" thickTop="1" x14ac:dyDescent="0.15">
      <c r="B3" s="37" t="s">
        <v>0</v>
      </c>
      <c r="C3" s="38"/>
      <c r="D3" s="39"/>
      <c r="E3" s="44"/>
      <c r="F3" s="45"/>
      <c r="G3" s="46"/>
      <c r="H3" s="2"/>
      <c r="I3" s="2"/>
      <c r="J3" s="2"/>
      <c r="K3" s="3"/>
    </row>
    <row r="4" spans="1:26" ht="15" thickBot="1" x14ac:dyDescent="0.2">
      <c r="B4" s="40"/>
      <c r="C4" s="41"/>
      <c r="D4" s="42"/>
      <c r="E4" s="47"/>
      <c r="F4" s="48"/>
      <c r="G4" s="49"/>
      <c r="H4" s="4"/>
      <c r="I4" s="4"/>
      <c r="J4" s="4"/>
      <c r="K4" s="5"/>
      <c r="M4" s="69" t="s">
        <v>33</v>
      </c>
      <c r="N4" s="69"/>
      <c r="O4" s="69"/>
      <c r="P4" s="77" t="str">
        <f>IF(I6&gt;0,EDATE(P5,-1)+1,"")</f>
        <v/>
      </c>
      <c r="Q4" s="77"/>
      <c r="R4" s="77"/>
    </row>
    <row r="5" spans="1:26" ht="15" thickBot="1" x14ac:dyDescent="0.2">
      <c r="B5" s="6"/>
      <c r="C5" s="4"/>
      <c r="D5" s="4"/>
      <c r="E5" s="4"/>
      <c r="F5" s="4"/>
      <c r="G5" s="4"/>
      <c r="H5" s="4"/>
      <c r="I5" s="4"/>
      <c r="J5" s="4"/>
      <c r="K5" s="5"/>
      <c r="M5" s="69" t="s">
        <v>34</v>
      </c>
      <c r="N5" s="69"/>
      <c r="O5" s="69"/>
      <c r="P5" s="77" t="str">
        <f>A6</f>
        <v/>
      </c>
      <c r="Q5" s="77"/>
      <c r="R5" s="77"/>
    </row>
    <row r="6" spans="1:26" ht="15" thickBot="1" x14ac:dyDescent="0.2">
      <c r="A6" s="7" t="str">
        <f>IF(E6="","",VALUE(E6&amp;"/"&amp;G6&amp;"/"&amp;I6))</f>
        <v/>
      </c>
      <c r="B6" s="40" t="s">
        <v>1</v>
      </c>
      <c r="C6" s="41"/>
      <c r="D6" s="41"/>
      <c r="E6" s="8"/>
      <c r="F6" s="4" t="s">
        <v>3</v>
      </c>
      <c r="G6" s="8"/>
      <c r="H6" s="4" t="s">
        <v>4</v>
      </c>
      <c r="I6" s="8"/>
      <c r="J6" s="4" t="s">
        <v>5</v>
      </c>
      <c r="K6" s="5"/>
      <c r="M6" s="69" t="s">
        <v>47</v>
      </c>
      <c r="N6" s="69"/>
      <c r="O6" s="69"/>
      <c r="P6" s="77" t="str">
        <f>A8</f>
        <v/>
      </c>
      <c r="Q6" s="77"/>
      <c r="R6" s="77"/>
    </row>
    <row r="7" spans="1:26" ht="15" thickBot="1" x14ac:dyDescent="0.2">
      <c r="A7" s="7"/>
      <c r="B7" s="6"/>
      <c r="C7" s="4"/>
      <c r="D7" s="4"/>
      <c r="E7" s="4"/>
      <c r="F7" s="4"/>
      <c r="G7" s="4"/>
      <c r="H7" s="4"/>
      <c r="I7" s="4"/>
      <c r="J7" s="4"/>
      <c r="K7" s="5"/>
      <c r="M7" s="69" t="s">
        <v>35</v>
      </c>
      <c r="N7" s="69"/>
      <c r="O7" s="69"/>
      <c r="P7" s="77" t="str">
        <f>IF(I8&gt;0,EDATE(P6,1),"")</f>
        <v/>
      </c>
      <c r="Q7" s="77"/>
      <c r="R7" s="77"/>
    </row>
    <row r="8" spans="1:26" ht="15" thickBot="1" x14ac:dyDescent="0.2">
      <c r="A8" s="7" t="str">
        <f>IF(E8="","",VALUE(E8&amp;"/"&amp;G8&amp;"/"&amp;I8))</f>
        <v/>
      </c>
      <c r="B8" s="40" t="s">
        <v>2</v>
      </c>
      <c r="C8" s="41"/>
      <c r="D8" s="41"/>
      <c r="E8" s="8"/>
      <c r="F8" s="4" t="s">
        <v>3</v>
      </c>
      <c r="G8" s="8"/>
      <c r="H8" s="4" t="s">
        <v>4</v>
      </c>
      <c r="I8" s="8"/>
      <c r="J8" s="4" t="s">
        <v>5</v>
      </c>
      <c r="K8" s="5"/>
    </row>
    <row r="9" spans="1:26" x14ac:dyDescent="0.15">
      <c r="B9" s="9"/>
      <c r="C9" s="10"/>
      <c r="D9" s="10"/>
      <c r="E9" s="10"/>
      <c r="F9" s="10"/>
      <c r="G9" s="10"/>
      <c r="H9" s="10"/>
      <c r="I9" s="10"/>
      <c r="J9" s="10"/>
      <c r="K9" s="5"/>
      <c r="M9" s="1" t="s">
        <v>36</v>
      </c>
      <c r="T9" s="1" t="s">
        <v>41</v>
      </c>
    </row>
    <row r="10" spans="1:26" x14ac:dyDescent="0.15">
      <c r="B10" s="9"/>
      <c r="C10" s="10"/>
      <c r="D10" s="10"/>
      <c r="E10" s="10"/>
      <c r="F10" s="10"/>
      <c r="G10" s="10"/>
      <c r="H10" s="10"/>
      <c r="I10" s="10"/>
      <c r="J10" s="10"/>
      <c r="K10" s="5"/>
      <c r="M10" s="69" t="s">
        <v>37</v>
      </c>
      <c r="N10" s="69"/>
      <c r="O10" s="69" t="s">
        <v>39</v>
      </c>
      <c r="P10" s="69"/>
      <c r="Q10" s="69"/>
      <c r="R10" s="69"/>
      <c r="S10" s="69" t="s">
        <v>40</v>
      </c>
      <c r="T10" s="69" t="s">
        <v>37</v>
      </c>
      <c r="U10" s="69"/>
      <c r="V10" s="69" t="s">
        <v>39</v>
      </c>
      <c r="W10" s="69"/>
      <c r="X10" s="69"/>
      <c r="Y10" s="69"/>
      <c r="Z10" s="69" t="s">
        <v>40</v>
      </c>
    </row>
    <row r="11" spans="1:26" x14ac:dyDescent="0.15">
      <c r="B11" s="9"/>
      <c r="C11" s="10"/>
      <c r="D11" s="10"/>
      <c r="E11" s="10"/>
      <c r="F11" s="10"/>
      <c r="G11" s="10"/>
      <c r="H11" s="10"/>
      <c r="I11" s="10"/>
      <c r="J11" s="10"/>
      <c r="K11" s="5"/>
      <c r="M11" s="69"/>
      <c r="N11" s="69"/>
      <c r="O11" s="69" t="s">
        <v>38</v>
      </c>
      <c r="P11" s="70"/>
      <c r="Q11" s="11" t="s">
        <v>19</v>
      </c>
      <c r="R11" s="12" t="s">
        <v>20</v>
      </c>
      <c r="S11" s="69"/>
      <c r="T11" s="69"/>
      <c r="U11" s="69"/>
      <c r="V11" s="69" t="s">
        <v>38</v>
      </c>
      <c r="W11" s="70"/>
      <c r="X11" s="11" t="s">
        <v>19</v>
      </c>
      <c r="Y11" s="12" t="s">
        <v>20</v>
      </c>
      <c r="Z11" s="69"/>
    </row>
    <row r="12" spans="1:26" x14ac:dyDescent="0.15">
      <c r="B12" s="9"/>
      <c r="C12" s="10"/>
      <c r="D12" s="10"/>
      <c r="E12" s="10"/>
      <c r="F12" s="10"/>
      <c r="G12" s="10"/>
      <c r="H12" s="10"/>
      <c r="I12" s="10"/>
      <c r="J12" s="10"/>
      <c r="K12" s="5"/>
      <c r="M12" s="13" t="str">
        <f>P4</f>
        <v/>
      </c>
      <c r="N12" s="14" t="str">
        <f>M12</f>
        <v/>
      </c>
      <c r="O12" s="67"/>
      <c r="P12" s="68"/>
      <c r="Q12" s="26"/>
      <c r="R12" s="27"/>
      <c r="S12" s="28"/>
      <c r="T12" s="13" t="str">
        <f>P5</f>
        <v/>
      </c>
      <c r="U12" s="14" t="str">
        <f>T12</f>
        <v/>
      </c>
      <c r="V12" s="67"/>
      <c r="W12" s="68"/>
      <c r="X12" s="26"/>
      <c r="Y12" s="27"/>
      <c r="Z12" s="28"/>
    </row>
    <row r="13" spans="1:26" x14ac:dyDescent="0.15">
      <c r="B13" s="9"/>
      <c r="C13" s="10"/>
      <c r="D13" s="10"/>
      <c r="E13" s="10"/>
      <c r="F13" s="10"/>
      <c r="G13" s="10"/>
      <c r="H13" s="10"/>
      <c r="I13" s="10"/>
      <c r="J13" s="10"/>
      <c r="K13" s="5"/>
      <c r="M13" s="15" t="str">
        <f t="shared" ref="M13:M49" si="0">IF(M12="","",IF(M12+1&lt;$P$5,M12+1,""))</f>
        <v/>
      </c>
      <c r="N13" s="14" t="str">
        <f>M13</f>
        <v/>
      </c>
      <c r="O13" s="67"/>
      <c r="P13" s="68"/>
      <c r="Q13" s="26"/>
      <c r="R13" s="27"/>
      <c r="S13" s="28"/>
      <c r="T13" s="15" t="str">
        <f>IF(T12="","",IF(T12+1&lt;=$P$7,T12+1,""))</f>
        <v/>
      </c>
      <c r="U13" s="14" t="str">
        <f>T13</f>
        <v/>
      </c>
      <c r="V13" s="67"/>
      <c r="W13" s="68"/>
      <c r="X13" s="26"/>
      <c r="Y13" s="27"/>
      <c r="Z13" s="28"/>
    </row>
    <row r="14" spans="1:26" x14ac:dyDescent="0.15">
      <c r="A14" s="1" t="b">
        <v>0</v>
      </c>
      <c r="B14" s="9"/>
      <c r="C14" s="10"/>
      <c r="D14" s="10"/>
      <c r="E14" s="10"/>
      <c r="F14" s="10"/>
      <c r="G14" s="10"/>
      <c r="H14" s="10"/>
      <c r="I14" s="10"/>
      <c r="J14" s="10"/>
      <c r="K14" s="5"/>
      <c r="M14" s="15" t="str">
        <f t="shared" si="0"/>
        <v/>
      </c>
      <c r="N14" s="14" t="str">
        <f t="shared" ref="N14:N49" si="1">M14</f>
        <v/>
      </c>
      <c r="O14" s="67"/>
      <c r="P14" s="68"/>
      <c r="Q14" s="26"/>
      <c r="R14" s="27"/>
      <c r="S14" s="28"/>
      <c r="T14" s="15" t="str">
        <f t="shared" ref="T14:T49" si="2">IF(T13="","",IF(T13+1&lt;=$P$7,T13+1,""))</f>
        <v/>
      </c>
      <c r="U14" s="14" t="str">
        <f t="shared" ref="U14:U43" si="3">T14</f>
        <v/>
      </c>
      <c r="V14" s="67"/>
      <c r="W14" s="68"/>
      <c r="X14" s="26"/>
      <c r="Y14" s="27"/>
      <c r="Z14" s="28"/>
    </row>
    <row r="15" spans="1:26" x14ac:dyDescent="0.15">
      <c r="B15" s="9"/>
      <c r="C15" s="10"/>
      <c r="D15" s="10"/>
      <c r="E15" s="10"/>
      <c r="F15" s="10"/>
      <c r="G15" s="10"/>
      <c r="H15" s="10"/>
      <c r="I15" s="10"/>
      <c r="J15" s="10"/>
      <c r="K15" s="5"/>
      <c r="M15" s="15" t="str">
        <f t="shared" si="0"/>
        <v/>
      </c>
      <c r="N15" s="14" t="str">
        <f t="shared" si="1"/>
        <v/>
      </c>
      <c r="O15" s="67"/>
      <c r="P15" s="68"/>
      <c r="Q15" s="26"/>
      <c r="R15" s="27"/>
      <c r="S15" s="28"/>
      <c r="T15" s="15" t="str">
        <f t="shared" si="2"/>
        <v/>
      </c>
      <c r="U15" s="14" t="str">
        <f t="shared" si="3"/>
        <v/>
      </c>
      <c r="V15" s="67"/>
      <c r="W15" s="68"/>
      <c r="X15" s="26"/>
      <c r="Y15" s="27"/>
      <c r="Z15" s="28"/>
    </row>
    <row r="16" spans="1:26" ht="14.25" x14ac:dyDescent="0.15">
      <c r="B16" s="6" t="s">
        <v>6</v>
      </c>
      <c r="C16" s="10"/>
      <c r="D16" s="10"/>
      <c r="E16" s="10"/>
      <c r="F16" s="10"/>
      <c r="G16" s="10"/>
      <c r="H16" s="10"/>
      <c r="I16" s="10"/>
      <c r="J16" s="10"/>
      <c r="K16" s="5"/>
      <c r="M16" s="15" t="str">
        <f t="shared" si="0"/>
        <v/>
      </c>
      <c r="N16" s="14" t="str">
        <f t="shared" si="1"/>
        <v/>
      </c>
      <c r="O16" s="67"/>
      <c r="P16" s="68"/>
      <c r="Q16" s="26"/>
      <c r="R16" s="27"/>
      <c r="S16" s="28"/>
      <c r="T16" s="15" t="str">
        <f t="shared" si="2"/>
        <v/>
      </c>
      <c r="U16" s="14" t="str">
        <f t="shared" si="3"/>
        <v/>
      </c>
      <c r="V16" s="67"/>
      <c r="W16" s="68"/>
      <c r="X16" s="26"/>
      <c r="Y16" s="27"/>
      <c r="Z16" s="28"/>
    </row>
    <row r="17" spans="1:26" x14ac:dyDescent="0.15">
      <c r="B17" s="9"/>
      <c r="C17" s="10"/>
      <c r="D17" s="10"/>
      <c r="E17" s="10"/>
      <c r="F17" s="10"/>
      <c r="G17" s="10"/>
      <c r="H17" s="10"/>
      <c r="I17" s="10"/>
      <c r="J17" s="10"/>
      <c r="K17" s="5"/>
      <c r="M17" s="15" t="str">
        <f t="shared" si="0"/>
        <v/>
      </c>
      <c r="N17" s="14" t="str">
        <f t="shared" si="1"/>
        <v/>
      </c>
      <c r="O17" s="67"/>
      <c r="P17" s="68"/>
      <c r="Q17" s="26"/>
      <c r="R17" s="27"/>
      <c r="S17" s="28"/>
      <c r="T17" s="15" t="str">
        <f t="shared" si="2"/>
        <v/>
      </c>
      <c r="U17" s="14" t="str">
        <f t="shared" si="3"/>
        <v/>
      </c>
      <c r="V17" s="67"/>
      <c r="W17" s="68"/>
      <c r="X17" s="26"/>
      <c r="Y17" s="27"/>
      <c r="Z17" s="28"/>
    </row>
    <row r="18" spans="1:26" ht="14.25" x14ac:dyDescent="0.15">
      <c r="B18" s="6" t="s">
        <v>12</v>
      </c>
      <c r="C18" s="4"/>
      <c r="D18" s="4"/>
      <c r="E18" s="4"/>
      <c r="F18" s="4"/>
      <c r="G18" s="4"/>
      <c r="H18" s="10"/>
      <c r="I18" s="10"/>
      <c r="J18" s="10"/>
      <c r="K18" s="5"/>
      <c r="M18" s="15" t="str">
        <f t="shared" si="0"/>
        <v/>
      </c>
      <c r="N18" s="14" t="str">
        <f t="shared" si="1"/>
        <v/>
      </c>
      <c r="O18" s="67"/>
      <c r="P18" s="68"/>
      <c r="Q18" s="26"/>
      <c r="R18" s="27"/>
      <c r="S18" s="28"/>
      <c r="T18" s="15" t="str">
        <f t="shared" si="2"/>
        <v/>
      </c>
      <c r="U18" s="14" t="str">
        <f t="shared" si="3"/>
        <v/>
      </c>
      <c r="V18" s="67"/>
      <c r="W18" s="68"/>
      <c r="X18" s="26"/>
      <c r="Y18" s="27"/>
      <c r="Z18" s="28"/>
    </row>
    <row r="19" spans="1:26" ht="13.5" customHeight="1" x14ac:dyDescent="0.15">
      <c r="B19" s="6"/>
      <c r="C19" s="4"/>
      <c r="D19" s="4"/>
      <c r="E19" s="4"/>
      <c r="F19" s="4"/>
      <c r="G19" s="16" t="s">
        <v>7</v>
      </c>
      <c r="H19" s="43" t="str">
        <f>IF($A$6="","",IF($A$8="",$A$6+14,$A$8+14))</f>
        <v/>
      </c>
      <c r="I19" s="43"/>
      <c r="J19" s="43"/>
      <c r="K19" s="59" t="s">
        <v>10</v>
      </c>
      <c r="M19" s="15" t="str">
        <f t="shared" si="0"/>
        <v/>
      </c>
      <c r="N19" s="14" t="str">
        <f t="shared" si="1"/>
        <v/>
      </c>
      <c r="O19" s="67"/>
      <c r="P19" s="68"/>
      <c r="Q19" s="26"/>
      <c r="R19" s="27"/>
      <c r="S19" s="28"/>
      <c r="T19" s="15" t="str">
        <f t="shared" si="2"/>
        <v/>
      </c>
      <c r="U19" s="14" t="str">
        <f t="shared" si="3"/>
        <v/>
      </c>
      <c r="V19" s="67"/>
      <c r="W19" s="68"/>
      <c r="X19" s="26"/>
      <c r="Y19" s="27"/>
      <c r="Z19" s="28"/>
    </row>
    <row r="20" spans="1:26" ht="13.5" customHeight="1" x14ac:dyDescent="0.15">
      <c r="B20" s="6"/>
      <c r="C20" s="4"/>
      <c r="D20" s="4"/>
      <c r="E20" s="4"/>
      <c r="F20" s="4"/>
      <c r="G20" s="4"/>
      <c r="H20" s="43"/>
      <c r="I20" s="43"/>
      <c r="J20" s="43"/>
      <c r="K20" s="59"/>
      <c r="M20" s="15" t="str">
        <f t="shared" si="0"/>
        <v/>
      </c>
      <c r="N20" s="14" t="str">
        <f t="shared" si="1"/>
        <v/>
      </c>
      <c r="O20" s="67"/>
      <c r="P20" s="68"/>
      <c r="Q20" s="26"/>
      <c r="R20" s="27"/>
      <c r="S20" s="28"/>
      <c r="T20" s="15" t="str">
        <f t="shared" si="2"/>
        <v/>
      </c>
      <c r="U20" s="14" t="str">
        <f t="shared" si="3"/>
        <v/>
      </c>
      <c r="V20" s="67"/>
      <c r="W20" s="68"/>
      <c r="X20" s="26"/>
      <c r="Y20" s="27"/>
      <c r="Z20" s="28"/>
    </row>
    <row r="21" spans="1:26" ht="14.25" x14ac:dyDescent="0.15">
      <c r="B21" s="6" t="s">
        <v>78</v>
      </c>
      <c r="C21" s="4"/>
      <c r="D21" s="4"/>
      <c r="E21" s="4"/>
      <c r="F21" s="4"/>
      <c r="G21" s="4"/>
      <c r="H21" s="10"/>
      <c r="I21" s="10"/>
      <c r="J21" s="10"/>
      <c r="K21" s="5"/>
      <c r="M21" s="15" t="str">
        <f t="shared" si="0"/>
        <v/>
      </c>
      <c r="N21" s="14" t="str">
        <f t="shared" si="1"/>
        <v/>
      </c>
      <c r="O21" s="67"/>
      <c r="P21" s="68"/>
      <c r="Q21" s="26"/>
      <c r="R21" s="27"/>
      <c r="S21" s="28"/>
      <c r="T21" s="15" t="str">
        <f t="shared" si="2"/>
        <v/>
      </c>
      <c r="U21" s="14" t="str">
        <f t="shared" si="3"/>
        <v/>
      </c>
      <c r="V21" s="67"/>
      <c r="W21" s="68"/>
      <c r="X21" s="26"/>
      <c r="Y21" s="27"/>
      <c r="Z21" s="28"/>
    </row>
    <row r="22" spans="1:26" ht="14.25" x14ac:dyDescent="0.15">
      <c r="B22" s="6" t="s">
        <v>13</v>
      </c>
      <c r="C22" s="4"/>
      <c r="D22" s="4"/>
      <c r="E22" s="4"/>
      <c r="F22" s="4"/>
      <c r="G22" s="4"/>
      <c r="H22" s="10"/>
      <c r="I22" s="10"/>
      <c r="J22" s="10"/>
      <c r="K22" s="5"/>
      <c r="M22" s="15" t="str">
        <f t="shared" si="0"/>
        <v/>
      </c>
      <c r="N22" s="14" t="str">
        <f t="shared" si="1"/>
        <v/>
      </c>
      <c r="O22" s="67"/>
      <c r="P22" s="68"/>
      <c r="Q22" s="26"/>
      <c r="R22" s="27"/>
      <c r="S22" s="28"/>
      <c r="T22" s="15" t="str">
        <f t="shared" si="2"/>
        <v/>
      </c>
      <c r="U22" s="14" t="str">
        <f t="shared" si="3"/>
        <v/>
      </c>
      <c r="V22" s="67"/>
      <c r="W22" s="68"/>
      <c r="X22" s="26"/>
      <c r="Y22" s="27"/>
      <c r="Z22" s="28"/>
    </row>
    <row r="23" spans="1:26" ht="13.5" customHeight="1" x14ac:dyDescent="0.15">
      <c r="B23" s="9"/>
      <c r="C23" s="17" t="s">
        <v>8</v>
      </c>
      <c r="D23" s="43" t="str">
        <f>IF($A$6="","",IF($A$8="",$A$6-42,$A$8-42))</f>
        <v/>
      </c>
      <c r="E23" s="43"/>
      <c r="F23" s="43"/>
      <c r="G23" s="60" t="s">
        <v>9</v>
      </c>
      <c r="H23" s="43" t="str">
        <f>IF($A$6="","",IF($A$8="",$A$6+56,$A$8+56))</f>
        <v/>
      </c>
      <c r="I23" s="43"/>
      <c r="J23" s="43"/>
      <c r="K23" s="59" t="s">
        <v>10</v>
      </c>
      <c r="M23" s="15" t="str">
        <f t="shared" si="0"/>
        <v/>
      </c>
      <c r="N23" s="14" t="str">
        <f t="shared" si="1"/>
        <v/>
      </c>
      <c r="O23" s="67"/>
      <c r="P23" s="68"/>
      <c r="Q23" s="26"/>
      <c r="R23" s="27"/>
      <c r="S23" s="28"/>
      <c r="T23" s="15" t="str">
        <f t="shared" si="2"/>
        <v/>
      </c>
      <c r="U23" s="14" t="str">
        <f t="shared" si="3"/>
        <v/>
      </c>
      <c r="V23" s="67"/>
      <c r="W23" s="68"/>
      <c r="X23" s="26"/>
      <c r="Y23" s="27"/>
      <c r="Z23" s="28"/>
    </row>
    <row r="24" spans="1:26" ht="13.5" customHeight="1" x14ac:dyDescent="0.15">
      <c r="B24" s="9"/>
      <c r="C24" s="10"/>
      <c r="D24" s="43"/>
      <c r="E24" s="43"/>
      <c r="F24" s="43"/>
      <c r="G24" s="60"/>
      <c r="H24" s="43"/>
      <c r="I24" s="43"/>
      <c r="J24" s="43"/>
      <c r="K24" s="59"/>
      <c r="M24" s="15" t="str">
        <f t="shared" si="0"/>
        <v/>
      </c>
      <c r="N24" s="14" t="str">
        <f t="shared" si="1"/>
        <v/>
      </c>
      <c r="O24" s="67"/>
      <c r="P24" s="68"/>
      <c r="Q24" s="26"/>
      <c r="R24" s="27"/>
      <c r="S24" s="28"/>
      <c r="T24" s="15" t="str">
        <f t="shared" si="2"/>
        <v/>
      </c>
      <c r="U24" s="14" t="str">
        <f t="shared" si="3"/>
        <v/>
      </c>
      <c r="V24" s="67"/>
      <c r="W24" s="68"/>
      <c r="X24" s="26"/>
      <c r="Y24" s="27"/>
      <c r="Z24" s="28"/>
    </row>
    <row r="25" spans="1:26" ht="14.25" x14ac:dyDescent="0.15">
      <c r="B25" s="6" t="s">
        <v>31</v>
      </c>
      <c r="C25" s="4"/>
      <c r="D25" s="4"/>
      <c r="E25" s="4"/>
      <c r="F25" s="4"/>
      <c r="G25" s="4"/>
      <c r="H25" s="10"/>
      <c r="I25" s="10"/>
      <c r="J25" s="10"/>
      <c r="K25" s="5"/>
      <c r="M25" s="15" t="str">
        <f t="shared" si="0"/>
        <v/>
      </c>
      <c r="N25" s="14" t="str">
        <f t="shared" si="1"/>
        <v/>
      </c>
      <c r="O25" s="67"/>
      <c r="P25" s="68"/>
      <c r="Q25" s="26"/>
      <c r="R25" s="27"/>
      <c r="S25" s="28"/>
      <c r="T25" s="15" t="str">
        <f t="shared" si="2"/>
        <v/>
      </c>
      <c r="U25" s="14" t="str">
        <f t="shared" si="3"/>
        <v/>
      </c>
      <c r="V25" s="67"/>
      <c r="W25" s="68"/>
      <c r="X25" s="26"/>
      <c r="Y25" s="27"/>
      <c r="Z25" s="28"/>
    </row>
    <row r="26" spans="1:26" ht="14.25" x14ac:dyDescent="0.15">
      <c r="B26" s="6"/>
      <c r="C26" s="4"/>
      <c r="D26" s="4"/>
      <c r="E26" s="4"/>
      <c r="F26" s="4"/>
      <c r="G26" s="16" t="s">
        <v>11</v>
      </c>
      <c r="H26" s="43" t="str">
        <f>IF($A$6="","",IF($A$8="",VALUE(YEAR(VALUE(E6&amp;"/"&amp;G6&amp;"/"&amp;I6))+3&amp;"/"&amp;G6&amp;"/"&amp;I6)-1,VALUE(YEAR(VALUE(E8&amp;"/"&amp;G8&amp;"/"&amp;I8))+3&amp;"/"&amp;G8&amp;"/"&amp;I8)-1))</f>
        <v/>
      </c>
      <c r="I26" s="43"/>
      <c r="J26" s="43"/>
      <c r="K26" s="59" t="s">
        <v>10</v>
      </c>
      <c r="M26" s="15" t="str">
        <f t="shared" si="0"/>
        <v/>
      </c>
      <c r="N26" s="14" t="str">
        <f t="shared" si="1"/>
        <v/>
      </c>
      <c r="O26" s="67"/>
      <c r="P26" s="68"/>
      <c r="Q26" s="26"/>
      <c r="R26" s="27"/>
      <c r="S26" s="28"/>
      <c r="T26" s="15" t="str">
        <f t="shared" si="2"/>
        <v/>
      </c>
      <c r="U26" s="14" t="str">
        <f t="shared" si="3"/>
        <v/>
      </c>
      <c r="V26" s="67"/>
      <c r="W26" s="68"/>
      <c r="X26" s="26"/>
      <c r="Y26" s="27"/>
      <c r="Z26" s="28"/>
    </row>
    <row r="27" spans="1:26" ht="14.25" x14ac:dyDescent="0.15">
      <c r="B27" s="6"/>
      <c r="C27" s="4"/>
      <c r="D27" s="4"/>
      <c r="E27" s="4"/>
      <c r="F27" s="4"/>
      <c r="G27" s="4"/>
      <c r="H27" s="43"/>
      <c r="I27" s="43"/>
      <c r="J27" s="43"/>
      <c r="K27" s="59"/>
      <c r="M27" s="15" t="str">
        <f t="shared" si="0"/>
        <v/>
      </c>
      <c r="N27" s="14" t="str">
        <f t="shared" si="1"/>
        <v/>
      </c>
      <c r="O27" s="67"/>
      <c r="P27" s="68"/>
      <c r="Q27" s="26"/>
      <c r="R27" s="27"/>
      <c r="S27" s="28"/>
      <c r="T27" s="15" t="str">
        <f t="shared" si="2"/>
        <v/>
      </c>
      <c r="U27" s="14" t="str">
        <f t="shared" si="3"/>
        <v/>
      </c>
      <c r="V27" s="67"/>
      <c r="W27" s="68"/>
      <c r="X27" s="26"/>
      <c r="Y27" s="27"/>
      <c r="Z27" s="28"/>
    </row>
    <row r="28" spans="1:26" x14ac:dyDescent="0.15">
      <c r="B28" s="9"/>
      <c r="C28" s="10"/>
      <c r="D28" s="10"/>
      <c r="E28" s="10"/>
      <c r="F28" s="10"/>
      <c r="G28" s="10"/>
      <c r="H28" s="10"/>
      <c r="I28" s="10"/>
      <c r="J28" s="10"/>
      <c r="K28" s="5"/>
      <c r="M28" s="15" t="str">
        <f t="shared" si="0"/>
        <v/>
      </c>
      <c r="N28" s="14" t="str">
        <f t="shared" si="1"/>
        <v/>
      </c>
      <c r="O28" s="67"/>
      <c r="P28" s="68"/>
      <c r="Q28" s="26"/>
      <c r="R28" s="27"/>
      <c r="S28" s="28"/>
      <c r="T28" s="15" t="str">
        <f t="shared" si="2"/>
        <v/>
      </c>
      <c r="U28" s="14" t="str">
        <f t="shared" si="3"/>
        <v/>
      </c>
      <c r="V28" s="67"/>
      <c r="W28" s="68"/>
      <c r="X28" s="26"/>
      <c r="Y28" s="27"/>
      <c r="Z28" s="28"/>
    </row>
    <row r="29" spans="1:26" x14ac:dyDescent="0.15">
      <c r="B29" s="9"/>
      <c r="C29" s="10"/>
      <c r="D29" s="10"/>
      <c r="E29" s="10"/>
      <c r="F29" s="10"/>
      <c r="G29" s="10"/>
      <c r="H29" s="10"/>
      <c r="I29" s="10"/>
      <c r="J29" s="10"/>
      <c r="K29" s="5"/>
      <c r="M29" s="15" t="str">
        <f t="shared" si="0"/>
        <v/>
      </c>
      <c r="N29" s="14" t="str">
        <f t="shared" si="1"/>
        <v/>
      </c>
      <c r="O29" s="67"/>
      <c r="P29" s="68"/>
      <c r="Q29" s="26"/>
      <c r="R29" s="27"/>
      <c r="S29" s="28"/>
      <c r="T29" s="15" t="str">
        <f t="shared" si="2"/>
        <v/>
      </c>
      <c r="U29" s="14" t="str">
        <f t="shared" si="3"/>
        <v/>
      </c>
      <c r="V29" s="67"/>
      <c r="W29" s="68"/>
      <c r="X29" s="26"/>
      <c r="Y29" s="27"/>
      <c r="Z29" s="28"/>
    </row>
    <row r="30" spans="1:26" x14ac:dyDescent="0.15">
      <c r="B30" s="9"/>
      <c r="C30" s="10"/>
      <c r="D30" s="10"/>
      <c r="E30" s="10"/>
      <c r="F30" s="10"/>
      <c r="G30" s="10"/>
      <c r="H30" s="10"/>
      <c r="I30" s="10"/>
      <c r="J30" s="10"/>
      <c r="K30" s="5"/>
      <c r="M30" s="15" t="str">
        <f t="shared" si="0"/>
        <v/>
      </c>
      <c r="N30" s="14" t="str">
        <f t="shared" si="1"/>
        <v/>
      </c>
      <c r="O30" s="67"/>
      <c r="P30" s="68"/>
      <c r="Q30" s="26"/>
      <c r="R30" s="27"/>
      <c r="S30" s="28"/>
      <c r="T30" s="15" t="str">
        <f t="shared" si="2"/>
        <v/>
      </c>
      <c r="U30" s="14" t="str">
        <f t="shared" si="3"/>
        <v/>
      </c>
      <c r="V30" s="67"/>
      <c r="W30" s="68"/>
      <c r="X30" s="26"/>
      <c r="Y30" s="27"/>
      <c r="Z30" s="28"/>
    </row>
    <row r="31" spans="1:26" x14ac:dyDescent="0.15">
      <c r="A31" s="1" t="b">
        <v>0</v>
      </c>
      <c r="B31" s="9"/>
      <c r="C31" s="10"/>
      <c r="D31" s="10"/>
      <c r="E31" s="10"/>
      <c r="F31" s="10"/>
      <c r="G31" s="10"/>
      <c r="H31" s="10"/>
      <c r="I31" s="10"/>
      <c r="J31" s="10"/>
      <c r="K31" s="5"/>
      <c r="M31" s="15" t="str">
        <f t="shared" si="0"/>
        <v/>
      </c>
      <c r="N31" s="14" t="str">
        <f t="shared" si="1"/>
        <v/>
      </c>
      <c r="O31" s="67"/>
      <c r="P31" s="68"/>
      <c r="Q31" s="26"/>
      <c r="R31" s="27"/>
      <c r="S31" s="28"/>
      <c r="T31" s="15" t="str">
        <f t="shared" si="2"/>
        <v/>
      </c>
      <c r="U31" s="14" t="str">
        <f t="shared" si="3"/>
        <v/>
      </c>
      <c r="V31" s="67"/>
      <c r="W31" s="68"/>
      <c r="X31" s="26"/>
      <c r="Y31" s="27"/>
      <c r="Z31" s="28"/>
    </row>
    <row r="32" spans="1:26" ht="13.5" customHeight="1" x14ac:dyDescent="0.15">
      <c r="B32" s="9"/>
      <c r="C32" s="10"/>
      <c r="D32" s="10"/>
      <c r="E32" s="10"/>
      <c r="F32" s="10"/>
      <c r="G32" s="10"/>
      <c r="H32" s="54" t="s">
        <v>14</v>
      </c>
      <c r="I32" s="54"/>
      <c r="J32" s="54" t="str">
        <f>IF(A31=FALSE,"未対応","対応済")</f>
        <v>未対応</v>
      </c>
      <c r="K32" s="55"/>
      <c r="M32" s="15" t="str">
        <f t="shared" si="0"/>
        <v/>
      </c>
      <c r="N32" s="14" t="str">
        <f t="shared" si="1"/>
        <v/>
      </c>
      <c r="O32" s="67"/>
      <c r="P32" s="68"/>
      <c r="Q32" s="26"/>
      <c r="R32" s="27"/>
      <c r="S32" s="28"/>
      <c r="T32" s="15" t="str">
        <f t="shared" si="2"/>
        <v/>
      </c>
      <c r="U32" s="14" t="str">
        <f t="shared" si="3"/>
        <v/>
      </c>
      <c r="V32" s="67"/>
      <c r="W32" s="68"/>
      <c r="X32" s="26"/>
      <c r="Y32" s="27"/>
      <c r="Z32" s="28"/>
    </row>
    <row r="33" spans="1:26" ht="13.5" customHeight="1" x14ac:dyDescent="0.15">
      <c r="B33" s="9"/>
      <c r="C33" s="10"/>
      <c r="D33" s="10"/>
      <c r="E33" s="10"/>
      <c r="F33" s="10"/>
      <c r="G33" s="10"/>
      <c r="H33" s="54"/>
      <c r="I33" s="54"/>
      <c r="J33" s="54"/>
      <c r="K33" s="55"/>
      <c r="M33" s="15" t="str">
        <f t="shared" si="0"/>
        <v/>
      </c>
      <c r="N33" s="14" t="str">
        <f t="shared" si="1"/>
        <v/>
      </c>
      <c r="O33" s="67"/>
      <c r="P33" s="68"/>
      <c r="Q33" s="26"/>
      <c r="R33" s="27"/>
      <c r="S33" s="28"/>
      <c r="T33" s="15" t="str">
        <f t="shared" si="2"/>
        <v/>
      </c>
      <c r="U33" s="14" t="str">
        <f t="shared" si="3"/>
        <v/>
      </c>
      <c r="V33" s="67"/>
      <c r="W33" s="68"/>
      <c r="X33" s="26"/>
      <c r="Y33" s="27"/>
      <c r="Z33" s="28"/>
    </row>
    <row r="34" spans="1:26" x14ac:dyDescent="0.15">
      <c r="B34" s="9"/>
      <c r="C34" s="10"/>
      <c r="D34" s="10"/>
      <c r="E34" s="10"/>
      <c r="F34" s="10"/>
      <c r="G34" s="10"/>
      <c r="H34" s="10"/>
      <c r="I34" s="10"/>
      <c r="J34" s="10"/>
      <c r="K34" s="5"/>
      <c r="M34" s="15" t="str">
        <f t="shared" si="0"/>
        <v/>
      </c>
      <c r="N34" s="14" t="str">
        <f t="shared" si="1"/>
        <v/>
      </c>
      <c r="O34" s="67"/>
      <c r="P34" s="68"/>
      <c r="Q34" s="26"/>
      <c r="R34" s="27"/>
      <c r="S34" s="28"/>
      <c r="T34" s="15" t="str">
        <f t="shared" si="2"/>
        <v/>
      </c>
      <c r="U34" s="14" t="str">
        <f t="shared" si="3"/>
        <v/>
      </c>
      <c r="V34" s="67"/>
      <c r="W34" s="68"/>
      <c r="X34" s="26"/>
      <c r="Y34" s="27"/>
      <c r="Z34" s="28"/>
    </row>
    <row r="35" spans="1:26" x14ac:dyDescent="0.15">
      <c r="B35" s="9"/>
      <c r="C35" s="10"/>
      <c r="D35" s="10"/>
      <c r="E35" s="10"/>
      <c r="F35" s="10"/>
      <c r="G35" s="10"/>
      <c r="H35" s="10"/>
      <c r="I35" s="10"/>
      <c r="J35" s="10"/>
      <c r="K35" s="5"/>
      <c r="M35" s="15" t="str">
        <f t="shared" si="0"/>
        <v/>
      </c>
      <c r="N35" s="14" t="str">
        <f t="shared" si="1"/>
        <v/>
      </c>
      <c r="O35" s="67"/>
      <c r="P35" s="68"/>
      <c r="Q35" s="26"/>
      <c r="R35" s="27"/>
      <c r="S35" s="28"/>
      <c r="T35" s="15" t="str">
        <f t="shared" si="2"/>
        <v/>
      </c>
      <c r="U35" s="14" t="str">
        <f t="shared" si="3"/>
        <v/>
      </c>
      <c r="V35" s="67"/>
      <c r="W35" s="68"/>
      <c r="X35" s="26"/>
      <c r="Y35" s="27"/>
      <c r="Z35" s="28"/>
    </row>
    <row r="36" spans="1:26" x14ac:dyDescent="0.15">
      <c r="B36" s="9"/>
      <c r="C36" s="10"/>
      <c r="D36" s="10"/>
      <c r="E36" s="10"/>
      <c r="F36" s="10"/>
      <c r="G36" s="10"/>
      <c r="H36" s="10"/>
      <c r="I36" s="10"/>
      <c r="J36" s="10"/>
      <c r="K36" s="5"/>
      <c r="M36" s="15" t="str">
        <f t="shared" si="0"/>
        <v/>
      </c>
      <c r="N36" s="14" t="str">
        <f t="shared" si="1"/>
        <v/>
      </c>
      <c r="O36" s="67"/>
      <c r="P36" s="68"/>
      <c r="Q36" s="26"/>
      <c r="R36" s="27"/>
      <c r="S36" s="28"/>
      <c r="T36" s="15" t="str">
        <f t="shared" si="2"/>
        <v/>
      </c>
      <c r="U36" s="14" t="str">
        <f t="shared" si="3"/>
        <v/>
      </c>
      <c r="V36" s="67"/>
      <c r="W36" s="68"/>
      <c r="X36" s="26"/>
      <c r="Y36" s="27"/>
      <c r="Z36" s="28"/>
    </row>
    <row r="37" spans="1:26" x14ac:dyDescent="0.15">
      <c r="A37" s="1" t="b">
        <v>0</v>
      </c>
      <c r="B37" s="9"/>
      <c r="C37" s="10"/>
      <c r="D37" s="10"/>
      <c r="E37" s="10"/>
      <c r="F37" s="10"/>
      <c r="G37" s="10"/>
      <c r="H37" s="10"/>
      <c r="I37" s="10"/>
      <c r="J37" s="10"/>
      <c r="K37" s="5"/>
      <c r="M37" s="15" t="str">
        <f t="shared" si="0"/>
        <v/>
      </c>
      <c r="N37" s="14" t="str">
        <f t="shared" si="1"/>
        <v/>
      </c>
      <c r="O37" s="67"/>
      <c r="P37" s="68"/>
      <c r="Q37" s="26"/>
      <c r="R37" s="27"/>
      <c r="S37" s="28"/>
      <c r="T37" s="15" t="str">
        <f t="shared" si="2"/>
        <v/>
      </c>
      <c r="U37" s="14" t="str">
        <f t="shared" si="3"/>
        <v/>
      </c>
      <c r="V37" s="67"/>
      <c r="W37" s="68"/>
      <c r="X37" s="26"/>
      <c r="Y37" s="27"/>
      <c r="Z37" s="28"/>
    </row>
    <row r="38" spans="1:26" x14ac:dyDescent="0.15">
      <c r="B38" s="9"/>
      <c r="C38" s="10"/>
      <c r="D38" s="10"/>
      <c r="E38" s="10"/>
      <c r="F38" s="10"/>
      <c r="G38" s="10"/>
      <c r="H38" s="10"/>
      <c r="I38" s="10"/>
      <c r="J38" s="10"/>
      <c r="K38" s="5"/>
      <c r="M38" s="15" t="str">
        <f t="shared" si="0"/>
        <v/>
      </c>
      <c r="N38" s="14" t="str">
        <f>M38</f>
        <v/>
      </c>
      <c r="O38" s="67"/>
      <c r="P38" s="68"/>
      <c r="Q38" s="26"/>
      <c r="R38" s="27"/>
      <c r="S38" s="28"/>
      <c r="T38" s="15" t="str">
        <f t="shared" si="2"/>
        <v/>
      </c>
      <c r="U38" s="14" t="str">
        <f t="shared" si="3"/>
        <v/>
      </c>
      <c r="V38" s="67"/>
      <c r="W38" s="68"/>
      <c r="X38" s="26"/>
      <c r="Y38" s="27"/>
      <c r="Z38" s="28"/>
    </row>
    <row r="39" spans="1:26" ht="13.5" customHeight="1" x14ac:dyDescent="0.15">
      <c r="B39" s="9"/>
      <c r="C39" s="10"/>
      <c r="D39" s="10"/>
      <c r="E39" s="10"/>
      <c r="F39" s="10"/>
      <c r="G39" s="10"/>
      <c r="H39" s="54" t="s">
        <v>14</v>
      </c>
      <c r="I39" s="54"/>
      <c r="J39" s="54" t="str">
        <f ca="1">IF(J43&lt;5,"未達成","達成！")</f>
        <v>未達成</v>
      </c>
      <c r="K39" s="55"/>
      <c r="M39" s="15" t="str">
        <f t="shared" si="0"/>
        <v/>
      </c>
      <c r="N39" s="14" t="str">
        <f t="shared" si="1"/>
        <v/>
      </c>
      <c r="O39" s="67"/>
      <c r="P39" s="68"/>
      <c r="Q39" s="26"/>
      <c r="R39" s="27"/>
      <c r="S39" s="28"/>
      <c r="T39" s="15" t="str">
        <f t="shared" si="2"/>
        <v/>
      </c>
      <c r="U39" s="14" t="str">
        <f t="shared" si="3"/>
        <v/>
      </c>
      <c r="V39" s="67"/>
      <c r="W39" s="68"/>
      <c r="X39" s="26"/>
      <c r="Y39" s="27"/>
      <c r="Z39" s="28"/>
    </row>
    <row r="40" spans="1:26" ht="13.5" customHeight="1" x14ac:dyDescent="0.15">
      <c r="B40" s="6" t="s">
        <v>15</v>
      </c>
      <c r="C40" s="10"/>
      <c r="D40" s="10"/>
      <c r="E40" s="10"/>
      <c r="F40" s="10"/>
      <c r="G40" s="10"/>
      <c r="H40" s="54"/>
      <c r="I40" s="54"/>
      <c r="J40" s="54"/>
      <c r="K40" s="55"/>
      <c r="M40" s="15" t="str">
        <f t="shared" si="0"/>
        <v/>
      </c>
      <c r="N40" s="14" t="str">
        <f t="shared" si="1"/>
        <v/>
      </c>
      <c r="O40" s="67"/>
      <c r="P40" s="68"/>
      <c r="Q40" s="26"/>
      <c r="R40" s="27"/>
      <c r="S40" s="28"/>
      <c r="T40" s="15" t="str">
        <f t="shared" si="2"/>
        <v/>
      </c>
      <c r="U40" s="14" t="str">
        <f t="shared" si="3"/>
        <v/>
      </c>
      <c r="V40" s="67"/>
      <c r="W40" s="68"/>
      <c r="X40" s="26"/>
      <c r="Y40" s="27"/>
      <c r="Z40" s="28"/>
    </row>
    <row r="41" spans="1:26" ht="14.25" thickBot="1" x14ac:dyDescent="0.2">
      <c r="B41" s="9"/>
      <c r="C41" s="10"/>
      <c r="D41" s="10"/>
      <c r="E41" s="10"/>
      <c r="F41" s="10"/>
      <c r="G41" s="10"/>
      <c r="H41" s="10"/>
      <c r="I41" s="10"/>
      <c r="J41" s="10"/>
      <c r="K41" s="5"/>
      <c r="M41" s="15" t="str">
        <f t="shared" si="0"/>
        <v/>
      </c>
      <c r="N41" s="14" t="str">
        <f t="shared" si="1"/>
        <v/>
      </c>
      <c r="O41" s="67"/>
      <c r="P41" s="68"/>
      <c r="Q41" s="26"/>
      <c r="R41" s="27"/>
      <c r="S41" s="28"/>
      <c r="T41" s="15" t="str">
        <f t="shared" si="2"/>
        <v/>
      </c>
      <c r="U41" s="14" t="str">
        <f t="shared" si="3"/>
        <v/>
      </c>
      <c r="V41" s="67"/>
      <c r="W41" s="68"/>
      <c r="X41" s="26"/>
      <c r="Y41" s="27"/>
      <c r="Z41" s="28"/>
    </row>
    <row r="42" spans="1:26" ht="15" thickBot="1" x14ac:dyDescent="0.2">
      <c r="B42" s="6" t="s">
        <v>16</v>
      </c>
      <c r="C42" s="4"/>
      <c r="D42" s="4"/>
      <c r="E42" s="24">
        <f ca="1">Q52+ROUNDDOWN(S52/7.75,0)</f>
        <v>0</v>
      </c>
      <c r="F42" s="25" t="s">
        <v>19</v>
      </c>
      <c r="G42" s="24">
        <f ca="1">(S52/7.75-ROUNDDOWN(S52/7.75,0))*7.75</f>
        <v>0</v>
      </c>
      <c r="H42" s="4" t="s">
        <v>20</v>
      </c>
      <c r="I42" s="10"/>
      <c r="J42" s="10"/>
      <c r="K42" s="5"/>
      <c r="M42" s="15" t="str">
        <f t="shared" si="0"/>
        <v/>
      </c>
      <c r="N42" s="14" t="str">
        <f t="shared" si="1"/>
        <v/>
      </c>
      <c r="O42" s="67"/>
      <c r="P42" s="68"/>
      <c r="Q42" s="26"/>
      <c r="R42" s="27"/>
      <c r="S42" s="28"/>
      <c r="T42" s="15" t="str">
        <f t="shared" si="2"/>
        <v/>
      </c>
      <c r="U42" s="14" t="str">
        <f>T42</f>
        <v/>
      </c>
      <c r="V42" s="67"/>
      <c r="W42" s="68"/>
      <c r="X42" s="26"/>
      <c r="Y42" s="27"/>
      <c r="Z42" s="28"/>
    </row>
    <row r="43" spans="1:26" ht="14.25" customHeight="1" thickBot="1" x14ac:dyDescent="0.2">
      <c r="B43" s="6"/>
      <c r="C43" s="4"/>
      <c r="D43" s="4"/>
      <c r="E43" s="25"/>
      <c r="F43" s="25"/>
      <c r="G43" s="25"/>
      <c r="H43" s="4"/>
      <c r="I43" s="51" t="s">
        <v>21</v>
      </c>
      <c r="J43" s="61">
        <f ca="1">SUM(E42,E44,E46)+ROUNDDOWN(SUM(G42,G44,G46)/7.75,0)</f>
        <v>0</v>
      </c>
      <c r="K43" s="50" t="s">
        <v>19</v>
      </c>
      <c r="M43" s="15" t="str">
        <f t="shared" si="0"/>
        <v/>
      </c>
      <c r="N43" s="14" t="str">
        <f t="shared" si="1"/>
        <v/>
      </c>
      <c r="O43" s="67"/>
      <c r="P43" s="68"/>
      <c r="Q43" s="26"/>
      <c r="R43" s="27"/>
      <c r="S43" s="28"/>
      <c r="T43" s="15" t="str">
        <f t="shared" si="2"/>
        <v/>
      </c>
      <c r="U43" s="14" t="str">
        <f t="shared" si="3"/>
        <v/>
      </c>
      <c r="V43" s="67"/>
      <c r="W43" s="68"/>
      <c r="X43" s="26"/>
      <c r="Y43" s="27"/>
      <c r="Z43" s="28"/>
    </row>
    <row r="44" spans="1:26" ht="14.25" customHeight="1" thickBot="1" x14ac:dyDescent="0.2">
      <c r="B44" s="6" t="s">
        <v>17</v>
      </c>
      <c r="C44" s="4"/>
      <c r="D44" s="4"/>
      <c r="E44" s="24">
        <f ca="1">Q54+ROUNDDOWN(S54/7.75,0)</f>
        <v>0</v>
      </c>
      <c r="F44" s="25" t="s">
        <v>19</v>
      </c>
      <c r="G44" s="24">
        <f ca="1">(S54/7.75-ROUNDDOWN(S54/7.75,0))*7.75</f>
        <v>0</v>
      </c>
      <c r="H44" s="4" t="s">
        <v>20</v>
      </c>
      <c r="I44" s="51"/>
      <c r="J44" s="62"/>
      <c r="K44" s="50"/>
      <c r="M44" s="15" t="str">
        <f t="shared" si="0"/>
        <v/>
      </c>
      <c r="N44" s="14" t="str">
        <f t="shared" si="1"/>
        <v/>
      </c>
      <c r="O44" s="67"/>
      <c r="P44" s="68"/>
      <c r="Q44" s="26"/>
      <c r="R44" s="27"/>
      <c r="S44" s="28"/>
      <c r="T44" s="15" t="str">
        <f t="shared" si="2"/>
        <v/>
      </c>
      <c r="U44" s="14" t="str">
        <f t="shared" ref="U44:U49" si="4">T44</f>
        <v/>
      </c>
      <c r="V44" s="67"/>
      <c r="W44" s="68"/>
      <c r="X44" s="26"/>
      <c r="Y44" s="27"/>
      <c r="Z44" s="28"/>
    </row>
    <row r="45" spans="1:26" ht="15" thickBot="1" x14ac:dyDescent="0.2">
      <c r="B45" s="6"/>
      <c r="C45" s="4"/>
      <c r="D45" s="4"/>
      <c r="E45" s="25"/>
      <c r="F45" s="25"/>
      <c r="G45" s="25"/>
      <c r="H45" s="4"/>
      <c r="I45" s="4" t="s">
        <v>22</v>
      </c>
      <c r="J45" s="10"/>
      <c r="K45" s="5"/>
      <c r="M45" s="15" t="str">
        <f t="shared" si="0"/>
        <v/>
      </c>
      <c r="N45" s="14" t="str">
        <f t="shared" si="1"/>
        <v/>
      </c>
      <c r="O45" s="67"/>
      <c r="P45" s="68"/>
      <c r="Q45" s="26"/>
      <c r="R45" s="27"/>
      <c r="S45" s="28"/>
      <c r="T45" s="15" t="str">
        <f t="shared" si="2"/>
        <v/>
      </c>
      <c r="U45" s="14" t="str">
        <f t="shared" si="4"/>
        <v/>
      </c>
      <c r="V45" s="67"/>
      <c r="W45" s="68"/>
      <c r="X45" s="26"/>
      <c r="Y45" s="27"/>
      <c r="Z45" s="28"/>
    </row>
    <row r="46" spans="1:26" ht="15" thickBot="1" x14ac:dyDescent="0.2">
      <c r="B46" s="6" t="s">
        <v>18</v>
      </c>
      <c r="C46" s="4"/>
      <c r="D46" s="4"/>
      <c r="E46" s="24">
        <f ca="1">SUM(Q56:Q59)+ROUNDDOWN(SUM(S56:S59)/7.75,0)</f>
        <v>0</v>
      </c>
      <c r="F46" s="25" t="s">
        <v>19</v>
      </c>
      <c r="G46" s="24">
        <f ca="1">(S56/7.75-ROUNDDOWN(S56/7.75,0))*7.75</f>
        <v>0</v>
      </c>
      <c r="H46" s="4" t="s">
        <v>20</v>
      </c>
      <c r="I46" s="10"/>
      <c r="J46" s="10"/>
      <c r="K46" s="5"/>
      <c r="M46" s="15" t="str">
        <f t="shared" si="0"/>
        <v/>
      </c>
      <c r="N46" s="14" t="str">
        <f t="shared" si="1"/>
        <v/>
      </c>
      <c r="O46" s="67"/>
      <c r="P46" s="68"/>
      <c r="Q46" s="26"/>
      <c r="R46" s="27"/>
      <c r="S46" s="28"/>
      <c r="T46" s="15" t="str">
        <f t="shared" si="2"/>
        <v/>
      </c>
      <c r="U46" s="14" t="str">
        <f t="shared" si="4"/>
        <v/>
      </c>
      <c r="V46" s="67"/>
      <c r="W46" s="68"/>
      <c r="X46" s="26"/>
      <c r="Y46" s="27"/>
      <c r="Z46" s="28"/>
    </row>
    <row r="47" spans="1:26" x14ac:dyDescent="0.15">
      <c r="B47" s="9"/>
      <c r="C47" s="10"/>
      <c r="D47" s="10"/>
      <c r="E47" s="10"/>
      <c r="F47" s="10"/>
      <c r="G47" s="10"/>
      <c r="H47" s="10"/>
      <c r="I47" s="10"/>
      <c r="J47" s="10"/>
      <c r="K47" s="5"/>
      <c r="M47" s="15" t="str">
        <f t="shared" si="0"/>
        <v/>
      </c>
      <c r="N47" s="14" t="str">
        <f t="shared" si="1"/>
        <v/>
      </c>
      <c r="O47" s="67"/>
      <c r="P47" s="68"/>
      <c r="Q47" s="26"/>
      <c r="R47" s="27"/>
      <c r="S47" s="28"/>
      <c r="T47" s="15" t="str">
        <f t="shared" si="2"/>
        <v/>
      </c>
      <c r="U47" s="14" t="str">
        <f t="shared" si="4"/>
        <v/>
      </c>
      <c r="V47" s="67"/>
      <c r="W47" s="68"/>
      <c r="X47" s="26"/>
      <c r="Y47" s="27"/>
      <c r="Z47" s="28"/>
    </row>
    <row r="48" spans="1:26" x14ac:dyDescent="0.15">
      <c r="A48" s="1" t="b">
        <v>0</v>
      </c>
      <c r="B48" s="9"/>
      <c r="C48" s="10"/>
      <c r="D48" s="10"/>
      <c r="E48" s="10"/>
      <c r="F48" s="10"/>
      <c r="G48" s="10"/>
      <c r="H48" s="10"/>
      <c r="I48" s="10"/>
      <c r="J48" s="10"/>
      <c r="K48" s="5"/>
      <c r="M48" s="15" t="str">
        <f t="shared" si="0"/>
        <v/>
      </c>
      <c r="N48" s="14" t="str">
        <f t="shared" si="1"/>
        <v/>
      </c>
      <c r="O48" s="67"/>
      <c r="P48" s="68"/>
      <c r="Q48" s="26"/>
      <c r="R48" s="27"/>
      <c r="S48" s="28"/>
      <c r="T48" s="15" t="str">
        <f t="shared" si="2"/>
        <v/>
      </c>
      <c r="U48" s="14" t="str">
        <f t="shared" si="4"/>
        <v/>
      </c>
      <c r="V48" s="67"/>
      <c r="W48" s="68"/>
      <c r="X48" s="26"/>
      <c r="Y48" s="27"/>
      <c r="Z48" s="28"/>
    </row>
    <row r="49" spans="2:26" ht="14.25" thickBot="1" x14ac:dyDescent="0.2">
      <c r="B49" s="9"/>
      <c r="C49" s="10"/>
      <c r="D49" s="10"/>
      <c r="E49" s="10"/>
      <c r="F49" s="10"/>
      <c r="G49" s="10"/>
      <c r="H49" s="10"/>
      <c r="I49" s="10"/>
      <c r="J49" s="10"/>
      <c r="K49" s="5"/>
      <c r="M49" s="15" t="str">
        <f t="shared" si="0"/>
        <v/>
      </c>
      <c r="N49" s="14" t="str">
        <f t="shared" si="1"/>
        <v/>
      </c>
      <c r="O49" s="67"/>
      <c r="P49" s="68"/>
      <c r="Q49" s="26"/>
      <c r="R49" s="27"/>
      <c r="S49" s="29"/>
      <c r="T49" s="15" t="str">
        <f t="shared" si="2"/>
        <v/>
      </c>
      <c r="U49" s="14" t="str">
        <f t="shared" si="4"/>
        <v/>
      </c>
      <c r="V49" s="67"/>
      <c r="W49" s="68"/>
      <c r="X49" s="26"/>
      <c r="Y49" s="27"/>
      <c r="Z49" s="29"/>
    </row>
    <row r="50" spans="2:26" ht="15" thickBot="1" x14ac:dyDescent="0.2">
      <c r="B50" s="6" t="s">
        <v>23</v>
      </c>
      <c r="C50" s="4"/>
      <c r="D50" s="4"/>
      <c r="E50" s="8"/>
      <c r="F50" s="4" t="s">
        <v>24</v>
      </c>
      <c r="G50" s="8"/>
      <c r="H50" s="4" t="s">
        <v>25</v>
      </c>
      <c r="I50" s="8"/>
      <c r="J50" s="4" t="s">
        <v>26</v>
      </c>
      <c r="K50" s="5"/>
    </row>
    <row r="51" spans="2:26" ht="15" thickBot="1" x14ac:dyDescent="0.2">
      <c r="B51" s="6"/>
      <c r="C51" s="4"/>
      <c r="D51" s="4"/>
      <c r="E51" s="4"/>
      <c r="F51" s="4"/>
      <c r="G51" s="4"/>
      <c r="H51" s="4"/>
      <c r="I51" s="4"/>
      <c r="J51" s="4"/>
      <c r="K51" s="5"/>
      <c r="N51" s="1" t="s">
        <v>52</v>
      </c>
    </row>
    <row r="52" spans="2:26" ht="15" thickBot="1" x14ac:dyDescent="0.2">
      <c r="B52" s="6"/>
      <c r="C52" s="4"/>
      <c r="D52" s="4"/>
      <c r="E52" s="8"/>
      <c r="F52" s="4" t="s">
        <v>24</v>
      </c>
      <c r="G52" s="8"/>
      <c r="H52" s="4" t="s">
        <v>25</v>
      </c>
      <c r="I52" s="8"/>
      <c r="J52" s="4" t="s">
        <v>27</v>
      </c>
      <c r="K52" s="5"/>
      <c r="O52" s="71" t="s">
        <v>42</v>
      </c>
      <c r="P52" s="72"/>
      <c r="Q52" s="71">
        <f ca="1">SUMIF($V$12:$W$49,O52,$X$12:$X$49)+SUMIF($O$12:$P$49,O52,$Q$12:$Q$49)</f>
        <v>0</v>
      </c>
      <c r="R52" s="75" t="s">
        <v>48</v>
      </c>
      <c r="S52" s="75">
        <f ca="1">SUMIF($V$12:$W$49,O52,$Y$12:$Y$49)+SUMIF($O$12:$P$49,O52,$R$12:$R$49)</f>
        <v>0</v>
      </c>
      <c r="T52" s="72" t="s">
        <v>49</v>
      </c>
    </row>
    <row r="53" spans="2:26" ht="15" thickBot="1" x14ac:dyDescent="0.2">
      <c r="B53" s="6"/>
      <c r="C53" s="4"/>
      <c r="D53" s="4"/>
      <c r="E53" s="4"/>
      <c r="F53" s="4"/>
      <c r="G53" s="4"/>
      <c r="H53" s="4"/>
      <c r="I53" s="4"/>
      <c r="J53" s="4"/>
      <c r="K53" s="5"/>
      <c r="O53" s="73"/>
      <c r="P53" s="74"/>
      <c r="Q53" s="73"/>
      <c r="R53" s="76"/>
      <c r="S53" s="76"/>
      <c r="T53" s="74"/>
    </row>
    <row r="54" spans="2:26" ht="13.5" customHeight="1" thickBot="1" x14ac:dyDescent="0.2">
      <c r="B54" s="6"/>
      <c r="C54" s="4"/>
      <c r="D54" s="4"/>
      <c r="E54" s="18" t="s">
        <v>21</v>
      </c>
      <c r="F54" s="19">
        <f>IF(I52&gt;0,VALUE(E52&amp;"/"&amp;G52&amp;"/"&amp;I52)-VALUE(E50&amp;"/"&amp;G50&amp;"/"&amp;I50),0)</f>
        <v>0</v>
      </c>
      <c r="G54" s="20" t="s">
        <v>19</v>
      </c>
      <c r="H54" s="4"/>
      <c r="I54" s="4"/>
      <c r="J54" s="4"/>
      <c r="K54" s="5"/>
      <c r="O54" s="71" t="s">
        <v>44</v>
      </c>
      <c r="P54" s="72"/>
      <c r="Q54" s="71">
        <f t="shared" ref="Q54" ca="1" si="5">SUMIF($V$12:$W$49,O54,$X$12:$X$49)+SUMIF($O$12:$P$49,O54,$Q$12:$Q$49)</f>
        <v>0</v>
      </c>
      <c r="R54" s="75" t="s">
        <v>48</v>
      </c>
      <c r="S54" s="75">
        <f t="shared" ref="S54" ca="1" si="6">SUMIF($V$12:$W$49,O54,$Y$12:$Y$49)+SUMIF($O$12:$P$49,O54,$R$12:$R$49)</f>
        <v>0</v>
      </c>
      <c r="T54" s="72" t="s">
        <v>49</v>
      </c>
    </row>
    <row r="55" spans="2:26" ht="14.25" thickBot="1" x14ac:dyDescent="0.2">
      <c r="B55" s="9"/>
      <c r="C55" s="10"/>
      <c r="D55" s="10"/>
      <c r="E55" s="10"/>
      <c r="F55" s="10"/>
      <c r="G55" s="10"/>
      <c r="H55" s="10"/>
      <c r="I55" s="10"/>
      <c r="J55" s="10"/>
      <c r="K55" s="5"/>
      <c r="O55" s="73"/>
      <c r="P55" s="74"/>
      <c r="Q55" s="73"/>
      <c r="R55" s="76"/>
      <c r="S55" s="76"/>
      <c r="T55" s="74"/>
    </row>
    <row r="56" spans="2:26" ht="13.5" customHeight="1" x14ac:dyDescent="0.15">
      <c r="B56" s="64" t="s">
        <v>28</v>
      </c>
      <c r="C56" s="65"/>
      <c r="D56" s="65"/>
      <c r="E56" s="66"/>
      <c r="F56" s="61">
        <f ca="1">F54+J43</f>
        <v>0</v>
      </c>
      <c r="G56" s="63" t="s">
        <v>19</v>
      </c>
      <c r="H56" s="54" t="s">
        <v>14</v>
      </c>
      <c r="I56" s="54"/>
      <c r="J56" s="54" t="str">
        <f ca="1">IF(F56&lt;30,"未達成","達成！")</f>
        <v>未達成</v>
      </c>
      <c r="K56" s="55"/>
      <c r="O56" s="71" t="s">
        <v>45</v>
      </c>
      <c r="P56" s="72"/>
      <c r="Q56" s="71">
        <f t="shared" ref="Q56" ca="1" si="7">SUMIF($V$12:$W$49,O56,$X$12:$X$49)+SUMIF($O$12:$P$49,O56,$Q$12:$Q$49)</f>
        <v>0</v>
      </c>
      <c r="R56" s="75" t="s">
        <v>48</v>
      </c>
      <c r="S56" s="75">
        <f t="shared" ref="S56" ca="1" si="8">SUMIF($V$12:$W$49,O56,$Y$12:$Y$49)+SUMIF($O$12:$P$49,O56,$R$12:$R$49)</f>
        <v>0</v>
      </c>
      <c r="T56" s="72" t="s">
        <v>49</v>
      </c>
    </row>
    <row r="57" spans="2:26" ht="14.25" customHeight="1" thickBot="1" x14ac:dyDescent="0.2">
      <c r="B57" s="64"/>
      <c r="C57" s="65"/>
      <c r="D57" s="65"/>
      <c r="E57" s="66"/>
      <c r="F57" s="62"/>
      <c r="G57" s="63"/>
      <c r="H57" s="54"/>
      <c r="I57" s="54"/>
      <c r="J57" s="54"/>
      <c r="K57" s="55"/>
      <c r="O57" s="73"/>
      <c r="P57" s="74"/>
      <c r="Q57" s="73"/>
      <c r="R57" s="76"/>
      <c r="S57" s="76"/>
      <c r="T57" s="74"/>
    </row>
    <row r="58" spans="2:26" x14ac:dyDescent="0.15">
      <c r="B58" s="9" t="s">
        <v>29</v>
      </c>
      <c r="C58" s="10"/>
      <c r="D58" s="10"/>
      <c r="E58" s="10"/>
      <c r="F58" s="10"/>
      <c r="G58" s="10"/>
      <c r="H58" s="10"/>
      <c r="I58" s="10"/>
      <c r="J58" s="10"/>
      <c r="K58" s="5"/>
      <c r="O58" s="71" t="s">
        <v>46</v>
      </c>
      <c r="P58" s="72"/>
      <c r="Q58" s="71">
        <f t="shared" ref="Q58" ca="1" si="9">SUMIF($V$12:$W$49,O58,$X$12:$X$49)+SUMIF($O$12:$P$49,O58,$Q$12:$Q$49)</f>
        <v>0</v>
      </c>
      <c r="R58" s="75" t="s">
        <v>48</v>
      </c>
      <c r="S58" s="75">
        <f t="shared" ref="S58" ca="1" si="10">SUMIF($V$12:$W$49,O58,$Y$12:$Y$49)+SUMIF($O$12:$P$49,O58,$R$12:$R$49)</f>
        <v>0</v>
      </c>
      <c r="T58" s="72" t="s">
        <v>49</v>
      </c>
    </row>
    <row r="59" spans="2:26" x14ac:dyDescent="0.15">
      <c r="B59" s="9"/>
      <c r="C59" s="10"/>
      <c r="D59" s="10"/>
      <c r="E59" s="10"/>
      <c r="F59" s="10"/>
      <c r="G59" s="10"/>
      <c r="H59" s="10"/>
      <c r="I59" s="10"/>
      <c r="J59" s="10"/>
      <c r="K59" s="5"/>
      <c r="O59" s="73"/>
      <c r="P59" s="74"/>
      <c r="Q59" s="73"/>
      <c r="R59" s="76"/>
      <c r="S59" s="76"/>
      <c r="T59" s="74"/>
    </row>
    <row r="60" spans="2:26" x14ac:dyDescent="0.15">
      <c r="B60" s="9"/>
      <c r="C60" s="10"/>
      <c r="D60" s="10"/>
      <c r="E60" s="10"/>
      <c r="F60" s="10"/>
      <c r="G60" s="10"/>
      <c r="H60" s="10"/>
      <c r="I60" s="10"/>
      <c r="J60" s="10"/>
      <c r="K60" s="5"/>
      <c r="O60" s="71" t="s">
        <v>50</v>
      </c>
      <c r="P60" s="72"/>
      <c r="Q60" s="71">
        <f ca="1">SUM(Q52:Q59)+ROUNDDOWN(SUM(S52:S59)/7.75,0)</f>
        <v>0</v>
      </c>
      <c r="R60" s="75" t="s">
        <v>48</v>
      </c>
      <c r="S60" s="75">
        <f ca="1">(SUM(S52:S59)/7.75-ROUNDDOWN(SUM(S52:S59)/7.75,0))*7.75</f>
        <v>0</v>
      </c>
      <c r="T60" s="72" t="s">
        <v>49</v>
      </c>
    </row>
    <row r="61" spans="2:26" ht="14.25" thickBot="1" x14ac:dyDescent="0.2">
      <c r="B61" s="21"/>
      <c r="C61" s="22"/>
      <c r="D61" s="22"/>
      <c r="E61" s="22"/>
      <c r="F61" s="22"/>
      <c r="G61" s="22"/>
      <c r="H61" s="22"/>
      <c r="I61" s="22"/>
      <c r="J61" s="22"/>
      <c r="K61" s="23"/>
      <c r="O61" s="73"/>
      <c r="P61" s="74"/>
      <c r="Q61" s="73"/>
      <c r="R61" s="76"/>
      <c r="S61" s="76"/>
      <c r="T61" s="74"/>
    </row>
    <row r="62" spans="2:26" ht="18.75" customHeight="1" thickTop="1" x14ac:dyDescent="0.15">
      <c r="B62" s="56" t="s">
        <v>30</v>
      </c>
      <c r="C62" s="56"/>
      <c r="D62" s="56"/>
      <c r="E62" s="57" t="s">
        <v>32</v>
      </c>
      <c r="F62" s="57"/>
      <c r="G62" s="58" t="str">
        <f>IF(AND(A14=TRUE,A31=TRUE,A37=TRUE,A48=TRUE),"未確認項目はありません。","未確認の項目があります。")</f>
        <v>未確認の項目があります。</v>
      </c>
      <c r="H62" s="58"/>
      <c r="I62" s="58"/>
      <c r="J62" s="58"/>
      <c r="K62" s="58"/>
    </row>
    <row r="63" spans="2:26" x14ac:dyDescent="0.15">
      <c r="B63" s="56"/>
      <c r="C63" s="56"/>
      <c r="D63" s="56"/>
      <c r="E63" s="57"/>
      <c r="F63" s="57"/>
      <c r="G63" s="58"/>
      <c r="H63" s="58"/>
      <c r="I63" s="58"/>
      <c r="J63" s="58"/>
      <c r="K63" s="58"/>
    </row>
    <row r="66" spans="15:15" x14ac:dyDescent="0.15">
      <c r="O66" s="1" t="s">
        <v>42</v>
      </c>
    </row>
    <row r="67" spans="15:15" x14ac:dyDescent="0.15">
      <c r="O67" s="1" t="s">
        <v>44</v>
      </c>
    </row>
    <row r="68" spans="15:15" x14ac:dyDescent="0.15">
      <c r="O68" s="1" t="s">
        <v>45</v>
      </c>
    </row>
    <row r="69" spans="15:15" x14ac:dyDescent="0.15">
      <c r="O69" s="1" t="s">
        <v>51</v>
      </c>
    </row>
    <row r="70" spans="15:15" x14ac:dyDescent="0.15">
      <c r="O70" s="1" t="s">
        <v>46</v>
      </c>
    </row>
  </sheetData>
  <mergeCells count="146">
    <mergeCell ref="Q58:Q59"/>
    <mergeCell ref="R58:R59"/>
    <mergeCell ref="S58:S59"/>
    <mergeCell ref="T58:T59"/>
    <mergeCell ref="O60:P61"/>
    <mergeCell ref="Q60:Q61"/>
    <mergeCell ref="R60:R61"/>
    <mergeCell ref="S60:S61"/>
    <mergeCell ref="T60:T61"/>
    <mergeCell ref="O52:P53"/>
    <mergeCell ref="Q52:Q53"/>
    <mergeCell ref="R52:R53"/>
    <mergeCell ref="S52:S53"/>
    <mergeCell ref="T52:T53"/>
    <mergeCell ref="O54:P55"/>
    <mergeCell ref="Q54:Q55"/>
    <mergeCell ref="R54:R55"/>
    <mergeCell ref="S54:S55"/>
    <mergeCell ref="T54:T55"/>
    <mergeCell ref="O56:P57"/>
    <mergeCell ref="Q56:Q57"/>
    <mergeCell ref="R56:R57"/>
    <mergeCell ref="S56:S57"/>
    <mergeCell ref="T56:T57"/>
    <mergeCell ref="O58:P59"/>
    <mergeCell ref="M6:O6"/>
    <mergeCell ref="P6:R6"/>
    <mergeCell ref="M1:Z2"/>
    <mergeCell ref="V48:W48"/>
    <mergeCell ref="V49:W49"/>
    <mergeCell ref="P4:R4"/>
    <mergeCell ref="P5:R5"/>
    <mergeCell ref="P7:R7"/>
    <mergeCell ref="V43:W43"/>
    <mergeCell ref="V44:W44"/>
    <mergeCell ref="V45:W45"/>
    <mergeCell ref="V46:W46"/>
    <mergeCell ref="V47:W47"/>
    <mergeCell ref="V38:W38"/>
    <mergeCell ref="V39:W39"/>
    <mergeCell ref="V40:W40"/>
    <mergeCell ref="V41:W41"/>
    <mergeCell ref="V42:W42"/>
    <mergeCell ref="V33:W33"/>
    <mergeCell ref="V34:W34"/>
    <mergeCell ref="V35:W35"/>
    <mergeCell ref="V36:W36"/>
    <mergeCell ref="V37:W37"/>
    <mergeCell ref="V28:W28"/>
    <mergeCell ref="V29:W29"/>
    <mergeCell ref="V30:W30"/>
    <mergeCell ref="V31:W31"/>
    <mergeCell ref="V32:W32"/>
    <mergeCell ref="V23:W23"/>
    <mergeCell ref="V24:W24"/>
    <mergeCell ref="V25:W25"/>
    <mergeCell ref="V26:W26"/>
    <mergeCell ref="V27:W27"/>
    <mergeCell ref="V18:W18"/>
    <mergeCell ref="V19:W19"/>
    <mergeCell ref="V20:W20"/>
    <mergeCell ref="V21:W21"/>
    <mergeCell ref="V22:W22"/>
    <mergeCell ref="V13:W13"/>
    <mergeCell ref="V14:W14"/>
    <mergeCell ref="V15:W15"/>
    <mergeCell ref="V16:W16"/>
    <mergeCell ref="V17:W17"/>
    <mergeCell ref="T10:U11"/>
    <mergeCell ref="V10:Y10"/>
    <mergeCell ref="Z10:Z11"/>
    <mergeCell ref="V11:W11"/>
    <mergeCell ref="V12:W12"/>
    <mergeCell ref="O49:P49"/>
    <mergeCell ref="M4:O4"/>
    <mergeCell ref="M5:O5"/>
    <mergeCell ref="M7:O7"/>
    <mergeCell ref="S10:S11"/>
    <mergeCell ref="O44:P44"/>
    <mergeCell ref="O45:P45"/>
    <mergeCell ref="O46:P46"/>
    <mergeCell ref="O47:P47"/>
    <mergeCell ref="O48:P48"/>
    <mergeCell ref="O39:P39"/>
    <mergeCell ref="O40:P40"/>
    <mergeCell ref="O41:P41"/>
    <mergeCell ref="O42:P42"/>
    <mergeCell ref="O43:P43"/>
    <mergeCell ref="O34:P34"/>
    <mergeCell ref="O35:P35"/>
    <mergeCell ref="O36:P36"/>
    <mergeCell ref="O37:P37"/>
    <mergeCell ref="O38:P38"/>
    <mergeCell ref="O29:P29"/>
    <mergeCell ref="O30:P30"/>
    <mergeCell ref="O31:P31"/>
    <mergeCell ref="O32:P32"/>
    <mergeCell ref="O33:P33"/>
    <mergeCell ref="O24:P24"/>
    <mergeCell ref="O25:P25"/>
    <mergeCell ref="O26:P26"/>
    <mergeCell ref="O27:P27"/>
    <mergeCell ref="O28:P28"/>
    <mergeCell ref="O19:P19"/>
    <mergeCell ref="O20:P20"/>
    <mergeCell ref="O21:P21"/>
    <mergeCell ref="O22:P22"/>
    <mergeCell ref="O23:P23"/>
    <mergeCell ref="O14:P14"/>
    <mergeCell ref="O15:P15"/>
    <mergeCell ref="O16:P16"/>
    <mergeCell ref="O17:P17"/>
    <mergeCell ref="O18:P18"/>
    <mergeCell ref="M10:N11"/>
    <mergeCell ref="O11:P11"/>
    <mergeCell ref="O10:R10"/>
    <mergeCell ref="O12:P12"/>
    <mergeCell ref="O13:P13"/>
    <mergeCell ref="B62:D63"/>
    <mergeCell ref="E62:F63"/>
    <mergeCell ref="G62:K63"/>
    <mergeCell ref="K23:K24"/>
    <mergeCell ref="K19:K20"/>
    <mergeCell ref="G23:G24"/>
    <mergeCell ref="J43:J44"/>
    <mergeCell ref="F56:F57"/>
    <mergeCell ref="K26:K27"/>
    <mergeCell ref="G56:G57"/>
    <mergeCell ref="B56:E57"/>
    <mergeCell ref="H56:I57"/>
    <mergeCell ref="J56:K57"/>
    <mergeCell ref="B3:D4"/>
    <mergeCell ref="D23:F24"/>
    <mergeCell ref="H23:J24"/>
    <mergeCell ref="E3:G4"/>
    <mergeCell ref="H19:J20"/>
    <mergeCell ref="K43:K44"/>
    <mergeCell ref="I43:I44"/>
    <mergeCell ref="B1:K2"/>
    <mergeCell ref="J32:K33"/>
    <mergeCell ref="H32:I33"/>
    <mergeCell ref="H39:I40"/>
    <mergeCell ref="J39:K40"/>
    <mergeCell ref="B6:D6"/>
    <mergeCell ref="B8:D8"/>
    <mergeCell ref="H26:J27"/>
  </mergeCells>
  <phoneticPr fontId="1"/>
  <dataValidations count="1">
    <dataValidation type="list" showInputMessage="1" showErrorMessage="1" sqref="O12:P49 V12:W49">
      <formula1>$O$66:$O$71</formula1>
    </dataValidation>
  </dataValidations>
  <pageMargins left="0.59055118110236227" right="0.39370078740157483" top="0.19685039370078741" bottom="0.19685039370078741"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4</xdr:col>
                    <xdr:colOff>295275</xdr:colOff>
                    <xdr:row>12</xdr:row>
                    <xdr:rowOff>28575</xdr:rowOff>
                  </from>
                  <to>
                    <xdr:col>5</xdr:col>
                    <xdr:colOff>638175</xdr:colOff>
                    <xdr:row>14</xdr:row>
                    <xdr:rowOff>152400</xdr:rowOff>
                  </to>
                </anchor>
              </controlPr>
            </control>
          </mc:Choice>
        </mc:AlternateContent>
        <mc:AlternateContent xmlns:mc="http://schemas.openxmlformats.org/markup-compatibility/2006">
          <mc:Choice Requires="x14">
            <control shapeId="1027" r:id="rId5" name="Check Box 3">
              <controlPr defaultSize="0" autoFill="0" autoLine="0" autoPict="0">
                <anchor moveWithCells="1">
                  <from>
                    <xdr:col>8</xdr:col>
                    <xdr:colOff>495300</xdr:colOff>
                    <xdr:row>28</xdr:row>
                    <xdr:rowOff>85725</xdr:rowOff>
                  </from>
                  <to>
                    <xdr:col>10</xdr:col>
                    <xdr:colOff>95250</xdr:colOff>
                    <xdr:row>31</xdr:row>
                    <xdr:rowOff>38100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9</xdr:col>
                    <xdr:colOff>400050</xdr:colOff>
                    <xdr:row>35</xdr:row>
                    <xdr:rowOff>66675</xdr:rowOff>
                  </from>
                  <to>
                    <xdr:col>11</xdr:col>
                    <xdr:colOff>0</xdr:colOff>
                    <xdr:row>38</xdr:row>
                    <xdr:rowOff>19050</xdr:rowOff>
                  </to>
                </anchor>
              </controlPr>
            </control>
          </mc:Choice>
        </mc:AlternateContent>
        <mc:AlternateContent xmlns:mc="http://schemas.openxmlformats.org/markup-compatibility/2006">
          <mc:Choice Requires="x14">
            <control shapeId="1029" r:id="rId7" name="Check Box 5">
              <controlPr defaultSize="0" autoFill="0" autoLine="0" autoPict="0">
                <anchor moveWithCells="1">
                  <from>
                    <xdr:col>9</xdr:col>
                    <xdr:colOff>438150</xdr:colOff>
                    <xdr:row>46</xdr:row>
                    <xdr:rowOff>85725</xdr:rowOff>
                  </from>
                  <to>
                    <xdr:col>12</xdr:col>
                    <xdr:colOff>0</xdr:colOff>
                    <xdr:row>49</xdr:row>
                    <xdr:rowOff>28575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70"/>
  <sheetViews>
    <sheetView view="pageBreakPreview" zoomScaleNormal="100" zoomScaleSheetLayoutView="100" workbookViewId="0">
      <selection activeCell="B22" sqref="B22"/>
    </sheetView>
  </sheetViews>
  <sheetFormatPr defaultColWidth="9.75" defaultRowHeight="13.5" x14ac:dyDescent="0.15"/>
  <cols>
    <col min="1" max="1" width="1.5" style="1" customWidth="1"/>
    <col min="2" max="2" width="9.75" style="1" customWidth="1"/>
    <col min="3" max="3" width="6.875" style="1" customWidth="1"/>
    <col min="4" max="11" width="9.75" style="1"/>
    <col min="12" max="12" width="0.5" style="1" customWidth="1"/>
    <col min="13" max="13" width="11.375" style="1" customWidth="1"/>
    <col min="14" max="15" width="5" style="1" customWidth="1"/>
    <col min="16" max="16" width="10.75" style="1" customWidth="1"/>
    <col min="17" max="19" width="5" style="1" customWidth="1"/>
    <col min="20" max="20" width="11.375" style="1" customWidth="1"/>
    <col min="21" max="22" width="5" style="1" customWidth="1"/>
    <col min="23" max="23" width="10.75" style="1" customWidth="1"/>
    <col min="24" max="26" width="5" style="1" customWidth="1"/>
    <col min="27" max="16384" width="9.75" style="1"/>
  </cols>
  <sheetData>
    <row r="1" spans="1:26" ht="13.5" customHeight="1" x14ac:dyDescent="0.15">
      <c r="B1" s="52" t="s">
        <v>69</v>
      </c>
      <c r="C1" s="52"/>
      <c r="D1" s="52"/>
      <c r="E1" s="52"/>
      <c r="F1" s="52"/>
      <c r="G1" s="52"/>
      <c r="H1" s="52"/>
      <c r="I1" s="52"/>
      <c r="J1" s="52"/>
      <c r="K1" s="52"/>
      <c r="M1" s="78" t="s">
        <v>43</v>
      </c>
      <c r="N1" s="78"/>
      <c r="O1" s="78"/>
      <c r="P1" s="78"/>
      <c r="Q1" s="78"/>
      <c r="R1" s="78"/>
      <c r="S1" s="78"/>
      <c r="T1" s="78"/>
      <c r="U1" s="78"/>
      <c r="V1" s="78"/>
      <c r="W1" s="78"/>
      <c r="X1" s="78"/>
      <c r="Y1" s="78"/>
      <c r="Z1" s="78"/>
    </row>
    <row r="2" spans="1:26" ht="14.25" customHeight="1" thickBot="1" x14ac:dyDescent="0.2">
      <c r="B2" s="53"/>
      <c r="C2" s="53"/>
      <c r="D2" s="53"/>
      <c r="E2" s="53"/>
      <c r="F2" s="53"/>
      <c r="G2" s="53"/>
      <c r="H2" s="53"/>
      <c r="I2" s="53"/>
      <c r="J2" s="53"/>
      <c r="K2" s="53"/>
      <c r="M2" s="78"/>
      <c r="N2" s="78"/>
      <c r="O2" s="78"/>
      <c r="P2" s="78"/>
      <c r="Q2" s="78"/>
      <c r="R2" s="78"/>
      <c r="S2" s="78"/>
      <c r="T2" s="78"/>
      <c r="U2" s="78"/>
      <c r="V2" s="78"/>
      <c r="W2" s="78"/>
      <c r="X2" s="78"/>
      <c r="Y2" s="78"/>
      <c r="Z2" s="78"/>
    </row>
    <row r="3" spans="1:26" ht="15" thickTop="1" x14ac:dyDescent="0.15">
      <c r="B3" s="37" t="s">
        <v>0</v>
      </c>
      <c r="C3" s="38"/>
      <c r="D3" s="39"/>
      <c r="E3" s="44" t="s">
        <v>53</v>
      </c>
      <c r="F3" s="45"/>
      <c r="G3" s="46"/>
      <c r="H3" s="2"/>
      <c r="I3" s="2"/>
      <c r="J3" s="2"/>
      <c r="K3" s="3"/>
    </row>
    <row r="4" spans="1:26" ht="15" thickBot="1" x14ac:dyDescent="0.2">
      <c r="B4" s="40"/>
      <c r="C4" s="41"/>
      <c r="D4" s="42"/>
      <c r="E4" s="47"/>
      <c r="F4" s="48"/>
      <c r="G4" s="49"/>
      <c r="H4" s="4"/>
      <c r="I4" s="4"/>
      <c r="J4" s="4"/>
      <c r="K4" s="5"/>
      <c r="M4" s="69" t="s">
        <v>33</v>
      </c>
      <c r="N4" s="69"/>
      <c r="O4" s="69"/>
      <c r="P4" s="77">
        <f>IF(I6&gt;0,EDATE(P5,-1)+1,"")</f>
        <v>44723</v>
      </c>
      <c r="Q4" s="77"/>
      <c r="R4" s="77"/>
    </row>
    <row r="5" spans="1:26" ht="15" thickBot="1" x14ac:dyDescent="0.2">
      <c r="B5" s="6"/>
      <c r="C5" s="4"/>
      <c r="D5" s="4"/>
      <c r="E5" s="4"/>
      <c r="F5" s="4"/>
      <c r="G5" s="4"/>
      <c r="H5" s="4"/>
      <c r="I5" s="4"/>
      <c r="J5" s="4"/>
      <c r="K5" s="5"/>
      <c r="M5" s="69" t="s">
        <v>34</v>
      </c>
      <c r="N5" s="69"/>
      <c r="O5" s="69"/>
      <c r="P5" s="77">
        <f>A6</f>
        <v>44752</v>
      </c>
      <c r="Q5" s="77"/>
      <c r="R5" s="77"/>
    </row>
    <row r="6" spans="1:26" ht="15" thickBot="1" x14ac:dyDescent="0.2">
      <c r="A6" s="7">
        <f>IF(E6="","",VALUE(E6&amp;"/"&amp;G6&amp;"/"&amp;I6))</f>
        <v>44752</v>
      </c>
      <c r="B6" s="40" t="s">
        <v>1</v>
      </c>
      <c r="C6" s="41"/>
      <c r="D6" s="41"/>
      <c r="E6" s="8" t="s">
        <v>54</v>
      </c>
      <c r="F6" s="4" t="s">
        <v>3</v>
      </c>
      <c r="G6" s="8">
        <v>7</v>
      </c>
      <c r="H6" s="4" t="s">
        <v>4</v>
      </c>
      <c r="I6" s="8">
        <v>10</v>
      </c>
      <c r="J6" s="4" t="s">
        <v>5</v>
      </c>
      <c r="K6" s="5"/>
      <c r="M6" s="69" t="s">
        <v>47</v>
      </c>
      <c r="N6" s="69"/>
      <c r="O6" s="69"/>
      <c r="P6" s="77" t="str">
        <f>A8</f>
        <v/>
      </c>
      <c r="Q6" s="77"/>
      <c r="R6" s="77"/>
    </row>
    <row r="7" spans="1:26" ht="15" thickBot="1" x14ac:dyDescent="0.2">
      <c r="A7" s="7"/>
      <c r="B7" s="6"/>
      <c r="C7" s="4"/>
      <c r="D7" s="4"/>
      <c r="E7" s="4"/>
      <c r="F7" s="4"/>
      <c r="G7" s="4"/>
      <c r="H7" s="4"/>
      <c r="I7" s="4"/>
      <c r="J7" s="4"/>
      <c r="K7" s="5"/>
      <c r="M7" s="69" t="s">
        <v>35</v>
      </c>
      <c r="N7" s="69"/>
      <c r="O7" s="69"/>
      <c r="P7" s="77" t="str">
        <f>IF(I8&gt;0,EDATE(P6,1),"")</f>
        <v/>
      </c>
      <c r="Q7" s="77"/>
      <c r="R7" s="77"/>
    </row>
    <row r="8" spans="1:26" ht="15" thickBot="1" x14ac:dyDescent="0.2">
      <c r="A8" s="7" t="str">
        <f>IF(E8="","",VALUE(E8&amp;"/"&amp;G8&amp;"/"&amp;I8))</f>
        <v/>
      </c>
      <c r="B8" s="40" t="s">
        <v>2</v>
      </c>
      <c r="C8" s="41"/>
      <c r="D8" s="41"/>
      <c r="E8" s="8"/>
      <c r="F8" s="4" t="s">
        <v>3</v>
      </c>
      <c r="G8" s="8"/>
      <c r="H8" s="4" t="s">
        <v>4</v>
      </c>
      <c r="I8" s="8"/>
      <c r="J8" s="4" t="s">
        <v>5</v>
      </c>
      <c r="K8" s="5"/>
    </row>
    <row r="9" spans="1:26" x14ac:dyDescent="0.15">
      <c r="B9" s="9"/>
      <c r="C9" s="10"/>
      <c r="D9" s="10"/>
      <c r="E9" s="10"/>
      <c r="F9" s="10"/>
      <c r="G9" s="10"/>
      <c r="H9" s="10"/>
      <c r="I9" s="10"/>
      <c r="J9" s="10"/>
      <c r="K9" s="5"/>
      <c r="M9" s="1" t="s">
        <v>36</v>
      </c>
      <c r="T9" s="1" t="s">
        <v>41</v>
      </c>
    </row>
    <row r="10" spans="1:26" x14ac:dyDescent="0.15">
      <c r="B10" s="9"/>
      <c r="C10" s="10"/>
      <c r="D10" s="10"/>
      <c r="E10" s="10"/>
      <c r="F10" s="10"/>
      <c r="G10" s="10"/>
      <c r="H10" s="10"/>
      <c r="I10" s="10"/>
      <c r="J10" s="10"/>
      <c r="K10" s="5"/>
      <c r="M10" s="69" t="s">
        <v>37</v>
      </c>
      <c r="N10" s="69"/>
      <c r="O10" s="69" t="s">
        <v>39</v>
      </c>
      <c r="P10" s="69"/>
      <c r="Q10" s="69"/>
      <c r="R10" s="69"/>
      <c r="S10" s="69" t="s">
        <v>40</v>
      </c>
      <c r="T10" s="69" t="s">
        <v>37</v>
      </c>
      <c r="U10" s="69"/>
      <c r="V10" s="69" t="s">
        <v>39</v>
      </c>
      <c r="W10" s="69"/>
      <c r="X10" s="69"/>
      <c r="Y10" s="69"/>
      <c r="Z10" s="69" t="s">
        <v>40</v>
      </c>
    </row>
    <row r="11" spans="1:26" x14ac:dyDescent="0.15">
      <c r="B11" s="9"/>
      <c r="C11" s="10"/>
      <c r="D11" s="10"/>
      <c r="E11" s="10"/>
      <c r="F11" s="10"/>
      <c r="G11" s="10"/>
      <c r="H11" s="10"/>
      <c r="I11" s="10"/>
      <c r="J11" s="10"/>
      <c r="K11" s="5"/>
      <c r="M11" s="69"/>
      <c r="N11" s="69"/>
      <c r="O11" s="69" t="s">
        <v>38</v>
      </c>
      <c r="P11" s="70"/>
      <c r="Q11" s="11" t="s">
        <v>5</v>
      </c>
      <c r="R11" s="12" t="s">
        <v>20</v>
      </c>
      <c r="S11" s="69"/>
      <c r="T11" s="69"/>
      <c r="U11" s="69"/>
      <c r="V11" s="69" t="s">
        <v>38</v>
      </c>
      <c r="W11" s="70"/>
      <c r="X11" s="11" t="s">
        <v>5</v>
      </c>
      <c r="Y11" s="12" t="s">
        <v>20</v>
      </c>
      <c r="Z11" s="69"/>
    </row>
    <row r="12" spans="1:26" x14ac:dyDescent="0.15">
      <c r="B12" s="9"/>
      <c r="C12" s="10"/>
      <c r="D12" s="10"/>
      <c r="E12" s="10"/>
      <c r="F12" s="10"/>
      <c r="G12" s="10"/>
      <c r="H12" s="10"/>
      <c r="I12" s="10"/>
      <c r="J12" s="10"/>
      <c r="K12" s="5"/>
      <c r="M12" s="13">
        <f>P4</f>
        <v>44723</v>
      </c>
      <c r="N12" s="14">
        <f>M12</f>
        <v>44723</v>
      </c>
      <c r="O12" s="67"/>
      <c r="P12" s="68"/>
      <c r="Q12" s="26"/>
      <c r="R12" s="27"/>
      <c r="S12" s="28"/>
      <c r="T12" s="13">
        <f>P5</f>
        <v>44752</v>
      </c>
      <c r="U12" s="14">
        <f>T12</f>
        <v>44752</v>
      </c>
      <c r="V12" s="67"/>
      <c r="W12" s="68"/>
      <c r="X12" s="26"/>
      <c r="Y12" s="27"/>
      <c r="Z12" s="28"/>
    </row>
    <row r="13" spans="1:26" x14ac:dyDescent="0.15">
      <c r="B13" s="9"/>
      <c r="C13" s="10"/>
      <c r="D13" s="10"/>
      <c r="E13" s="10"/>
      <c r="F13" s="10"/>
      <c r="G13" s="10"/>
      <c r="H13" s="10"/>
      <c r="I13" s="10"/>
      <c r="J13" s="10"/>
      <c r="K13" s="5"/>
      <c r="M13" s="15">
        <f t="shared" ref="M13:M49" si="0">IF(M12="","",IF(M12+1&lt;$P$5,M12+1,""))</f>
        <v>44724</v>
      </c>
      <c r="N13" s="14">
        <f>M13</f>
        <v>44724</v>
      </c>
      <c r="O13" s="67"/>
      <c r="P13" s="68"/>
      <c r="Q13" s="26"/>
      <c r="R13" s="27"/>
      <c r="S13" s="28"/>
      <c r="T13" s="15">
        <f>IF(T12="","",IF(T12+1&lt;=$P$7,T12+1,""))</f>
        <v>44753</v>
      </c>
      <c r="U13" s="14">
        <f>T13</f>
        <v>44753</v>
      </c>
      <c r="V13" s="67" t="s">
        <v>42</v>
      </c>
      <c r="W13" s="68"/>
      <c r="X13" s="26">
        <v>1</v>
      </c>
      <c r="Y13" s="27"/>
      <c r="Z13" s="28"/>
    </row>
    <row r="14" spans="1:26" x14ac:dyDescent="0.15">
      <c r="A14" s="1" t="b">
        <v>1</v>
      </c>
      <c r="B14" s="9"/>
      <c r="C14" s="10"/>
      <c r="D14" s="10"/>
      <c r="E14" s="10"/>
      <c r="F14" s="10"/>
      <c r="G14" s="10"/>
      <c r="H14" s="10"/>
      <c r="I14" s="10"/>
      <c r="J14" s="10"/>
      <c r="K14" s="5"/>
      <c r="M14" s="15">
        <f t="shared" si="0"/>
        <v>44725</v>
      </c>
      <c r="N14" s="14">
        <f t="shared" ref="N14:N49" si="1">M14</f>
        <v>44725</v>
      </c>
      <c r="O14" s="67"/>
      <c r="P14" s="68"/>
      <c r="Q14" s="26"/>
      <c r="R14" s="27"/>
      <c r="S14" s="28"/>
      <c r="T14" s="15">
        <f t="shared" ref="T14:T49" si="2">IF(T13="","",IF(T13+1&lt;=$P$7,T13+1,""))</f>
        <v>44754</v>
      </c>
      <c r="U14" s="14">
        <f t="shared" ref="U14:U49" si="3">T14</f>
        <v>44754</v>
      </c>
      <c r="V14" s="67" t="s">
        <v>42</v>
      </c>
      <c r="W14" s="68"/>
      <c r="X14" s="26">
        <v>1</v>
      </c>
      <c r="Y14" s="27"/>
      <c r="Z14" s="28"/>
    </row>
    <row r="15" spans="1:26" x14ac:dyDescent="0.15">
      <c r="B15" s="9"/>
      <c r="C15" s="10"/>
      <c r="D15" s="10"/>
      <c r="E15" s="10"/>
      <c r="F15" s="10"/>
      <c r="G15" s="10"/>
      <c r="H15" s="10"/>
      <c r="I15" s="10"/>
      <c r="J15" s="10"/>
      <c r="K15" s="5"/>
      <c r="M15" s="15">
        <f t="shared" si="0"/>
        <v>44726</v>
      </c>
      <c r="N15" s="14">
        <f t="shared" si="1"/>
        <v>44726</v>
      </c>
      <c r="O15" s="67"/>
      <c r="P15" s="68"/>
      <c r="Q15" s="26"/>
      <c r="R15" s="27"/>
      <c r="S15" s="28"/>
      <c r="T15" s="15">
        <f t="shared" si="2"/>
        <v>44755</v>
      </c>
      <c r="U15" s="14">
        <f t="shared" si="3"/>
        <v>44755</v>
      </c>
      <c r="V15" s="67" t="s">
        <v>42</v>
      </c>
      <c r="W15" s="68"/>
      <c r="X15" s="26">
        <v>1</v>
      </c>
      <c r="Y15" s="27"/>
      <c r="Z15" s="28"/>
    </row>
    <row r="16" spans="1:26" ht="14.25" x14ac:dyDescent="0.15">
      <c r="B16" s="6" t="s">
        <v>6</v>
      </c>
      <c r="C16" s="10"/>
      <c r="D16" s="10"/>
      <c r="E16" s="10"/>
      <c r="F16" s="10"/>
      <c r="G16" s="10"/>
      <c r="H16" s="10"/>
      <c r="I16" s="10"/>
      <c r="J16" s="10"/>
      <c r="K16" s="5"/>
      <c r="M16" s="15">
        <f t="shared" si="0"/>
        <v>44727</v>
      </c>
      <c r="N16" s="14">
        <f t="shared" si="1"/>
        <v>44727</v>
      </c>
      <c r="O16" s="67"/>
      <c r="P16" s="68"/>
      <c r="Q16" s="26"/>
      <c r="R16" s="27"/>
      <c r="S16" s="28"/>
      <c r="T16" s="15">
        <f t="shared" si="2"/>
        <v>44756</v>
      </c>
      <c r="U16" s="14">
        <f t="shared" si="3"/>
        <v>44756</v>
      </c>
      <c r="V16" s="67"/>
      <c r="W16" s="68"/>
      <c r="X16" s="26"/>
      <c r="Y16" s="27"/>
      <c r="Z16" s="28"/>
    </row>
    <row r="17" spans="1:26" x14ac:dyDescent="0.15">
      <c r="B17" s="9"/>
      <c r="C17" s="10"/>
      <c r="D17" s="10"/>
      <c r="E17" s="10"/>
      <c r="F17" s="10"/>
      <c r="G17" s="10"/>
      <c r="H17" s="10"/>
      <c r="I17" s="10"/>
      <c r="J17" s="10"/>
      <c r="K17" s="5"/>
      <c r="M17" s="15">
        <f t="shared" si="0"/>
        <v>44728</v>
      </c>
      <c r="N17" s="14">
        <f t="shared" si="1"/>
        <v>44728</v>
      </c>
      <c r="O17" s="67"/>
      <c r="P17" s="68"/>
      <c r="Q17" s="26"/>
      <c r="R17" s="27"/>
      <c r="S17" s="28"/>
      <c r="T17" s="15">
        <f t="shared" si="2"/>
        <v>44757</v>
      </c>
      <c r="U17" s="14">
        <f t="shared" si="3"/>
        <v>44757</v>
      </c>
      <c r="V17" s="67"/>
      <c r="W17" s="68"/>
      <c r="X17" s="26"/>
      <c r="Y17" s="27"/>
      <c r="Z17" s="28"/>
    </row>
    <row r="18" spans="1:26" ht="14.25" x14ac:dyDescent="0.15">
      <c r="B18" s="6" t="s">
        <v>12</v>
      </c>
      <c r="C18" s="4"/>
      <c r="D18" s="4"/>
      <c r="E18" s="4"/>
      <c r="F18" s="4"/>
      <c r="G18" s="4"/>
      <c r="H18" s="10"/>
      <c r="I18" s="10"/>
      <c r="J18" s="10"/>
      <c r="K18" s="5"/>
      <c r="M18" s="15">
        <f t="shared" si="0"/>
        <v>44729</v>
      </c>
      <c r="N18" s="14">
        <f t="shared" si="1"/>
        <v>44729</v>
      </c>
      <c r="O18" s="67"/>
      <c r="P18" s="68"/>
      <c r="Q18" s="26"/>
      <c r="R18" s="27"/>
      <c r="S18" s="28"/>
      <c r="T18" s="15">
        <f t="shared" si="2"/>
        <v>44758</v>
      </c>
      <c r="U18" s="14">
        <f t="shared" si="3"/>
        <v>44758</v>
      </c>
      <c r="V18" s="67"/>
      <c r="W18" s="68"/>
      <c r="X18" s="26"/>
      <c r="Y18" s="27"/>
      <c r="Z18" s="28"/>
    </row>
    <row r="19" spans="1:26" ht="13.5" customHeight="1" x14ac:dyDescent="0.15">
      <c r="B19" s="6"/>
      <c r="C19" s="4"/>
      <c r="D19" s="4"/>
      <c r="E19" s="4"/>
      <c r="F19" s="4"/>
      <c r="G19" s="16" t="s">
        <v>7</v>
      </c>
      <c r="H19" s="43">
        <f>IF($A$6="","",IF($A$8="",$A$6+14,$A$8+14))</f>
        <v>44766</v>
      </c>
      <c r="I19" s="43"/>
      <c r="J19" s="43"/>
      <c r="K19" s="59" t="s">
        <v>10</v>
      </c>
      <c r="M19" s="15">
        <f t="shared" si="0"/>
        <v>44730</v>
      </c>
      <c r="N19" s="14">
        <f t="shared" si="1"/>
        <v>44730</v>
      </c>
      <c r="O19" s="67"/>
      <c r="P19" s="68"/>
      <c r="Q19" s="26"/>
      <c r="R19" s="27"/>
      <c r="S19" s="28"/>
      <c r="T19" s="15">
        <f t="shared" si="2"/>
        <v>44759</v>
      </c>
      <c r="U19" s="14">
        <f t="shared" si="3"/>
        <v>44759</v>
      </c>
      <c r="V19" s="67"/>
      <c r="W19" s="68"/>
      <c r="X19" s="26"/>
      <c r="Y19" s="27"/>
      <c r="Z19" s="28"/>
    </row>
    <row r="20" spans="1:26" ht="13.5" customHeight="1" x14ac:dyDescent="0.15">
      <c r="B20" s="6"/>
      <c r="C20" s="4"/>
      <c r="D20" s="4"/>
      <c r="E20" s="4"/>
      <c r="F20" s="4"/>
      <c r="G20" s="4"/>
      <c r="H20" s="43"/>
      <c r="I20" s="43"/>
      <c r="J20" s="43"/>
      <c r="K20" s="59"/>
      <c r="M20" s="15">
        <f t="shared" si="0"/>
        <v>44731</v>
      </c>
      <c r="N20" s="14">
        <f t="shared" si="1"/>
        <v>44731</v>
      </c>
      <c r="O20" s="67"/>
      <c r="P20" s="68"/>
      <c r="Q20" s="26"/>
      <c r="R20" s="27"/>
      <c r="S20" s="28"/>
      <c r="T20" s="15">
        <f t="shared" si="2"/>
        <v>44760</v>
      </c>
      <c r="U20" s="14">
        <f t="shared" si="3"/>
        <v>44760</v>
      </c>
      <c r="V20" s="67"/>
      <c r="W20" s="68"/>
      <c r="X20" s="26"/>
      <c r="Y20" s="27"/>
      <c r="Z20" s="28"/>
    </row>
    <row r="21" spans="1:26" ht="14.25" x14ac:dyDescent="0.15">
      <c r="B21" s="6" t="s">
        <v>78</v>
      </c>
      <c r="C21" s="4"/>
      <c r="D21" s="4"/>
      <c r="E21" s="4"/>
      <c r="F21" s="4"/>
      <c r="G21" s="4"/>
      <c r="H21" s="10"/>
      <c r="I21" s="10"/>
      <c r="J21" s="10"/>
      <c r="K21" s="5"/>
      <c r="M21" s="15">
        <f t="shared" si="0"/>
        <v>44732</v>
      </c>
      <c r="N21" s="14">
        <f t="shared" si="1"/>
        <v>44732</v>
      </c>
      <c r="O21" s="67"/>
      <c r="P21" s="68"/>
      <c r="Q21" s="26"/>
      <c r="R21" s="27"/>
      <c r="S21" s="28"/>
      <c r="T21" s="15">
        <f t="shared" si="2"/>
        <v>44761</v>
      </c>
      <c r="U21" s="14">
        <f t="shared" si="3"/>
        <v>44761</v>
      </c>
      <c r="V21" s="67"/>
      <c r="W21" s="68"/>
      <c r="X21" s="26"/>
      <c r="Y21" s="27"/>
      <c r="Z21" s="28"/>
    </row>
    <row r="22" spans="1:26" ht="14.25" x14ac:dyDescent="0.15">
      <c r="B22" s="6" t="s">
        <v>13</v>
      </c>
      <c r="C22" s="4"/>
      <c r="D22" s="4"/>
      <c r="E22" s="4"/>
      <c r="F22" s="4"/>
      <c r="G22" s="4"/>
      <c r="H22" s="10"/>
      <c r="I22" s="10"/>
      <c r="J22" s="10"/>
      <c r="K22" s="5"/>
      <c r="M22" s="15">
        <f t="shared" si="0"/>
        <v>44733</v>
      </c>
      <c r="N22" s="14">
        <f t="shared" si="1"/>
        <v>44733</v>
      </c>
      <c r="O22" s="67"/>
      <c r="P22" s="68"/>
      <c r="Q22" s="26"/>
      <c r="R22" s="27"/>
      <c r="S22" s="28"/>
      <c r="T22" s="15">
        <f t="shared" si="2"/>
        <v>44762</v>
      </c>
      <c r="U22" s="14">
        <f t="shared" si="3"/>
        <v>44762</v>
      </c>
      <c r="V22" s="67"/>
      <c r="W22" s="68"/>
      <c r="X22" s="26"/>
      <c r="Y22" s="27"/>
      <c r="Z22" s="28"/>
    </row>
    <row r="23" spans="1:26" ht="13.5" customHeight="1" x14ac:dyDescent="0.15">
      <c r="B23" s="9"/>
      <c r="C23" s="17" t="s">
        <v>8</v>
      </c>
      <c r="D23" s="43">
        <f>IF($A$6="","",IF($A$8="",$A$6-42,$A$8-42))</f>
        <v>44710</v>
      </c>
      <c r="E23" s="43"/>
      <c r="F23" s="43"/>
      <c r="G23" s="60" t="s">
        <v>9</v>
      </c>
      <c r="H23" s="43">
        <f>IF($A$6="","",IF($A$8="",$A$6+56,$A$8+56))</f>
        <v>44808</v>
      </c>
      <c r="I23" s="43"/>
      <c r="J23" s="43"/>
      <c r="K23" s="59" t="s">
        <v>10</v>
      </c>
      <c r="M23" s="15">
        <f t="shared" si="0"/>
        <v>44734</v>
      </c>
      <c r="N23" s="14">
        <f t="shared" si="1"/>
        <v>44734</v>
      </c>
      <c r="O23" s="67"/>
      <c r="P23" s="68"/>
      <c r="Q23" s="26"/>
      <c r="R23" s="27"/>
      <c r="S23" s="28"/>
      <c r="T23" s="15">
        <f t="shared" si="2"/>
        <v>44763</v>
      </c>
      <c r="U23" s="14">
        <f t="shared" si="3"/>
        <v>44763</v>
      </c>
      <c r="V23" s="67"/>
      <c r="W23" s="68"/>
      <c r="X23" s="26"/>
      <c r="Y23" s="27"/>
      <c r="Z23" s="28"/>
    </row>
    <row r="24" spans="1:26" ht="13.5" customHeight="1" x14ac:dyDescent="0.15">
      <c r="B24" s="9"/>
      <c r="C24" s="10"/>
      <c r="D24" s="43"/>
      <c r="E24" s="43"/>
      <c r="F24" s="43"/>
      <c r="G24" s="60"/>
      <c r="H24" s="43"/>
      <c r="I24" s="43"/>
      <c r="J24" s="43"/>
      <c r="K24" s="59"/>
      <c r="M24" s="15">
        <f t="shared" si="0"/>
        <v>44735</v>
      </c>
      <c r="N24" s="14">
        <f t="shared" si="1"/>
        <v>44735</v>
      </c>
      <c r="O24" s="67"/>
      <c r="P24" s="68"/>
      <c r="Q24" s="26"/>
      <c r="R24" s="27"/>
      <c r="S24" s="28"/>
      <c r="T24" s="15">
        <f t="shared" si="2"/>
        <v>44764</v>
      </c>
      <c r="U24" s="14">
        <f t="shared" si="3"/>
        <v>44764</v>
      </c>
      <c r="V24" s="67"/>
      <c r="W24" s="68"/>
      <c r="X24" s="26"/>
      <c r="Y24" s="27"/>
      <c r="Z24" s="28"/>
    </row>
    <row r="25" spans="1:26" ht="14.25" x14ac:dyDescent="0.15">
      <c r="B25" s="6" t="s">
        <v>31</v>
      </c>
      <c r="C25" s="4"/>
      <c r="D25" s="4"/>
      <c r="E25" s="4"/>
      <c r="F25" s="4"/>
      <c r="G25" s="4"/>
      <c r="H25" s="10"/>
      <c r="I25" s="10"/>
      <c r="J25" s="10"/>
      <c r="K25" s="5"/>
      <c r="M25" s="15">
        <f t="shared" si="0"/>
        <v>44736</v>
      </c>
      <c r="N25" s="14">
        <f t="shared" si="1"/>
        <v>44736</v>
      </c>
      <c r="O25" s="67"/>
      <c r="P25" s="68"/>
      <c r="Q25" s="26"/>
      <c r="R25" s="27"/>
      <c r="S25" s="28"/>
      <c r="T25" s="15">
        <f t="shared" si="2"/>
        <v>44765</v>
      </c>
      <c r="U25" s="14">
        <f t="shared" si="3"/>
        <v>44765</v>
      </c>
      <c r="V25" s="67"/>
      <c r="W25" s="68"/>
      <c r="X25" s="26"/>
      <c r="Y25" s="27"/>
      <c r="Z25" s="28"/>
    </row>
    <row r="26" spans="1:26" ht="14.25" x14ac:dyDescent="0.15">
      <c r="B26" s="6"/>
      <c r="C26" s="4"/>
      <c r="D26" s="4"/>
      <c r="E26" s="4"/>
      <c r="F26" s="4"/>
      <c r="G26" s="16" t="s">
        <v>11</v>
      </c>
      <c r="H26" s="43">
        <f>IF($A$6="","",IF($A$8="",VALUE(YEAR(VALUE(E6&amp;"/"&amp;G6&amp;"/"&amp;I6))+3&amp;"/"&amp;G6&amp;"/"&amp;I6)-1,VALUE(YEAR(VALUE(E8&amp;"/"&amp;G8&amp;"/"&amp;I8))+3&amp;"/"&amp;G8&amp;"/"&amp;I8)-1))</f>
        <v>45847</v>
      </c>
      <c r="I26" s="43"/>
      <c r="J26" s="43"/>
      <c r="K26" s="59" t="s">
        <v>10</v>
      </c>
      <c r="M26" s="15">
        <f t="shared" si="0"/>
        <v>44737</v>
      </c>
      <c r="N26" s="14">
        <f t="shared" si="1"/>
        <v>44737</v>
      </c>
      <c r="O26" s="67"/>
      <c r="P26" s="68"/>
      <c r="Q26" s="26"/>
      <c r="R26" s="27"/>
      <c r="S26" s="28"/>
      <c r="T26" s="15">
        <f t="shared" si="2"/>
        <v>44766</v>
      </c>
      <c r="U26" s="14">
        <f t="shared" si="3"/>
        <v>44766</v>
      </c>
      <c r="V26" s="67"/>
      <c r="W26" s="68"/>
      <c r="X26" s="26"/>
      <c r="Y26" s="27"/>
      <c r="Z26" s="28"/>
    </row>
    <row r="27" spans="1:26" ht="14.25" x14ac:dyDescent="0.15">
      <c r="B27" s="6"/>
      <c r="C27" s="4"/>
      <c r="D27" s="4"/>
      <c r="E27" s="4"/>
      <c r="F27" s="4"/>
      <c r="G27" s="4"/>
      <c r="H27" s="43"/>
      <c r="I27" s="43"/>
      <c r="J27" s="43"/>
      <c r="K27" s="59"/>
      <c r="M27" s="15">
        <f t="shared" si="0"/>
        <v>44738</v>
      </c>
      <c r="N27" s="14">
        <f t="shared" si="1"/>
        <v>44738</v>
      </c>
      <c r="O27" s="67"/>
      <c r="P27" s="68"/>
      <c r="Q27" s="26"/>
      <c r="R27" s="27"/>
      <c r="S27" s="28"/>
      <c r="T27" s="15">
        <f t="shared" si="2"/>
        <v>44767</v>
      </c>
      <c r="U27" s="14">
        <f t="shared" si="3"/>
        <v>44767</v>
      </c>
      <c r="V27" s="67"/>
      <c r="W27" s="68"/>
      <c r="X27" s="26"/>
      <c r="Y27" s="27"/>
      <c r="Z27" s="28"/>
    </row>
    <row r="28" spans="1:26" x14ac:dyDescent="0.15">
      <c r="B28" s="9"/>
      <c r="C28" s="10"/>
      <c r="D28" s="10"/>
      <c r="E28" s="10"/>
      <c r="F28" s="10"/>
      <c r="G28" s="10"/>
      <c r="H28" s="10"/>
      <c r="I28" s="10"/>
      <c r="J28" s="10"/>
      <c r="K28" s="5"/>
      <c r="M28" s="15">
        <f t="shared" si="0"/>
        <v>44739</v>
      </c>
      <c r="N28" s="14">
        <f t="shared" si="1"/>
        <v>44739</v>
      </c>
      <c r="O28" s="67"/>
      <c r="P28" s="68"/>
      <c r="Q28" s="26"/>
      <c r="R28" s="27"/>
      <c r="S28" s="28"/>
      <c r="T28" s="15">
        <f t="shared" si="2"/>
        <v>44768</v>
      </c>
      <c r="U28" s="14">
        <f t="shared" si="3"/>
        <v>44768</v>
      </c>
      <c r="V28" s="67"/>
      <c r="W28" s="68"/>
      <c r="X28" s="26"/>
      <c r="Y28" s="27"/>
      <c r="Z28" s="28"/>
    </row>
    <row r="29" spans="1:26" x14ac:dyDescent="0.15">
      <c r="B29" s="9"/>
      <c r="C29" s="10"/>
      <c r="D29" s="10"/>
      <c r="E29" s="10"/>
      <c r="F29" s="10"/>
      <c r="G29" s="10"/>
      <c r="H29" s="10"/>
      <c r="I29" s="10"/>
      <c r="J29" s="10"/>
      <c r="K29" s="5"/>
      <c r="M29" s="15">
        <f t="shared" si="0"/>
        <v>44740</v>
      </c>
      <c r="N29" s="14">
        <f t="shared" si="1"/>
        <v>44740</v>
      </c>
      <c r="O29" s="67"/>
      <c r="P29" s="68"/>
      <c r="Q29" s="26"/>
      <c r="R29" s="27"/>
      <c r="S29" s="28"/>
      <c r="T29" s="15">
        <f t="shared" si="2"/>
        <v>44769</v>
      </c>
      <c r="U29" s="14">
        <f t="shared" si="3"/>
        <v>44769</v>
      </c>
      <c r="V29" s="67"/>
      <c r="W29" s="68"/>
      <c r="X29" s="26"/>
      <c r="Y29" s="27"/>
      <c r="Z29" s="28"/>
    </row>
    <row r="30" spans="1:26" x14ac:dyDescent="0.15">
      <c r="B30" s="9"/>
      <c r="C30" s="10"/>
      <c r="D30" s="10"/>
      <c r="E30" s="10"/>
      <c r="F30" s="10"/>
      <c r="G30" s="10"/>
      <c r="H30" s="10"/>
      <c r="I30" s="10"/>
      <c r="J30" s="10"/>
      <c r="K30" s="5"/>
      <c r="M30" s="15">
        <f t="shared" si="0"/>
        <v>44741</v>
      </c>
      <c r="N30" s="14">
        <f t="shared" si="1"/>
        <v>44741</v>
      </c>
      <c r="O30" s="67"/>
      <c r="P30" s="68"/>
      <c r="Q30" s="26"/>
      <c r="R30" s="27"/>
      <c r="S30" s="28"/>
      <c r="T30" s="15">
        <f t="shared" si="2"/>
        <v>44770</v>
      </c>
      <c r="U30" s="14">
        <f t="shared" si="3"/>
        <v>44770</v>
      </c>
      <c r="V30" s="67"/>
      <c r="W30" s="68"/>
      <c r="X30" s="26"/>
      <c r="Y30" s="27"/>
      <c r="Z30" s="28"/>
    </row>
    <row r="31" spans="1:26" x14ac:dyDescent="0.15">
      <c r="A31" s="1" t="b">
        <v>1</v>
      </c>
      <c r="B31" s="9"/>
      <c r="C31" s="10"/>
      <c r="D31" s="10"/>
      <c r="E31" s="10"/>
      <c r="F31" s="10"/>
      <c r="G31" s="10"/>
      <c r="H31" s="10"/>
      <c r="I31" s="10"/>
      <c r="J31" s="10"/>
      <c r="K31" s="5"/>
      <c r="M31" s="15">
        <f t="shared" si="0"/>
        <v>44742</v>
      </c>
      <c r="N31" s="14">
        <f t="shared" si="1"/>
        <v>44742</v>
      </c>
      <c r="O31" s="67"/>
      <c r="P31" s="68"/>
      <c r="Q31" s="26"/>
      <c r="R31" s="27"/>
      <c r="S31" s="28"/>
      <c r="T31" s="15">
        <f t="shared" si="2"/>
        <v>44771</v>
      </c>
      <c r="U31" s="14">
        <f t="shared" si="3"/>
        <v>44771</v>
      </c>
      <c r="V31" s="67"/>
      <c r="W31" s="68"/>
      <c r="X31" s="26"/>
      <c r="Y31" s="27"/>
      <c r="Z31" s="28"/>
    </row>
    <row r="32" spans="1:26" ht="13.5" customHeight="1" x14ac:dyDescent="0.15">
      <c r="B32" s="9"/>
      <c r="C32" s="10"/>
      <c r="D32" s="10"/>
      <c r="E32" s="10"/>
      <c r="F32" s="10"/>
      <c r="G32" s="10"/>
      <c r="H32" s="54" t="s">
        <v>14</v>
      </c>
      <c r="I32" s="54"/>
      <c r="J32" s="54" t="str">
        <f>IF(A31=FALSE,"未対応","対応済")</f>
        <v>対応済</v>
      </c>
      <c r="K32" s="55"/>
      <c r="M32" s="15">
        <f t="shared" si="0"/>
        <v>44743</v>
      </c>
      <c r="N32" s="14">
        <f t="shared" si="1"/>
        <v>44743</v>
      </c>
      <c r="O32" s="67"/>
      <c r="P32" s="68"/>
      <c r="Q32" s="26"/>
      <c r="R32" s="27"/>
      <c r="S32" s="28"/>
      <c r="T32" s="15">
        <f t="shared" si="2"/>
        <v>44772</v>
      </c>
      <c r="U32" s="14">
        <f t="shared" si="3"/>
        <v>44772</v>
      </c>
      <c r="V32" s="67"/>
      <c r="W32" s="68"/>
      <c r="X32" s="26"/>
      <c r="Y32" s="27"/>
      <c r="Z32" s="28"/>
    </row>
    <row r="33" spans="1:26" ht="13.5" customHeight="1" x14ac:dyDescent="0.15">
      <c r="B33" s="9"/>
      <c r="C33" s="10"/>
      <c r="D33" s="10"/>
      <c r="E33" s="10"/>
      <c r="F33" s="10"/>
      <c r="G33" s="10"/>
      <c r="H33" s="54"/>
      <c r="I33" s="54"/>
      <c r="J33" s="54"/>
      <c r="K33" s="55"/>
      <c r="M33" s="15">
        <f t="shared" si="0"/>
        <v>44744</v>
      </c>
      <c r="N33" s="14">
        <f t="shared" si="1"/>
        <v>44744</v>
      </c>
      <c r="O33" s="67"/>
      <c r="P33" s="68"/>
      <c r="Q33" s="26"/>
      <c r="R33" s="27"/>
      <c r="S33" s="28"/>
      <c r="T33" s="15">
        <f t="shared" si="2"/>
        <v>44773</v>
      </c>
      <c r="U33" s="14">
        <f t="shared" si="3"/>
        <v>44773</v>
      </c>
      <c r="V33" s="67"/>
      <c r="W33" s="68"/>
      <c r="X33" s="26"/>
      <c r="Y33" s="27"/>
      <c r="Z33" s="28"/>
    </row>
    <row r="34" spans="1:26" x14ac:dyDescent="0.15">
      <c r="B34" s="9"/>
      <c r="C34" s="10"/>
      <c r="D34" s="10"/>
      <c r="E34" s="10"/>
      <c r="F34" s="10"/>
      <c r="G34" s="10"/>
      <c r="H34" s="10"/>
      <c r="I34" s="10"/>
      <c r="J34" s="10"/>
      <c r="K34" s="5"/>
      <c r="M34" s="15">
        <f t="shared" si="0"/>
        <v>44745</v>
      </c>
      <c r="N34" s="14">
        <f t="shared" si="1"/>
        <v>44745</v>
      </c>
      <c r="O34" s="67"/>
      <c r="P34" s="68"/>
      <c r="Q34" s="26"/>
      <c r="R34" s="27"/>
      <c r="S34" s="28"/>
      <c r="T34" s="15">
        <f t="shared" si="2"/>
        <v>44774</v>
      </c>
      <c r="U34" s="14">
        <f t="shared" si="3"/>
        <v>44774</v>
      </c>
      <c r="V34" s="67"/>
      <c r="W34" s="68"/>
      <c r="X34" s="26"/>
      <c r="Y34" s="27"/>
      <c r="Z34" s="28"/>
    </row>
    <row r="35" spans="1:26" x14ac:dyDescent="0.15">
      <c r="B35" s="9"/>
      <c r="C35" s="10"/>
      <c r="D35" s="10"/>
      <c r="E35" s="10"/>
      <c r="F35" s="10"/>
      <c r="G35" s="10"/>
      <c r="H35" s="10"/>
      <c r="I35" s="10"/>
      <c r="J35" s="10"/>
      <c r="K35" s="5"/>
      <c r="M35" s="15">
        <f t="shared" si="0"/>
        <v>44746</v>
      </c>
      <c r="N35" s="14">
        <f t="shared" si="1"/>
        <v>44746</v>
      </c>
      <c r="O35" s="67"/>
      <c r="P35" s="68"/>
      <c r="Q35" s="26"/>
      <c r="R35" s="27"/>
      <c r="S35" s="28"/>
      <c r="T35" s="15">
        <f t="shared" si="2"/>
        <v>44775</v>
      </c>
      <c r="U35" s="14">
        <f t="shared" si="3"/>
        <v>44775</v>
      </c>
      <c r="V35" s="67"/>
      <c r="W35" s="68"/>
      <c r="X35" s="26"/>
      <c r="Y35" s="27"/>
      <c r="Z35" s="28"/>
    </row>
    <row r="36" spans="1:26" x14ac:dyDescent="0.15">
      <c r="B36" s="9"/>
      <c r="C36" s="10"/>
      <c r="D36" s="10"/>
      <c r="E36" s="10"/>
      <c r="F36" s="10"/>
      <c r="G36" s="10"/>
      <c r="H36" s="10"/>
      <c r="I36" s="10"/>
      <c r="J36" s="10"/>
      <c r="K36" s="5"/>
      <c r="M36" s="15">
        <f t="shared" si="0"/>
        <v>44747</v>
      </c>
      <c r="N36" s="14">
        <f t="shared" si="1"/>
        <v>44747</v>
      </c>
      <c r="O36" s="67"/>
      <c r="P36" s="68"/>
      <c r="Q36" s="26"/>
      <c r="R36" s="27"/>
      <c r="S36" s="28"/>
      <c r="T36" s="15">
        <f t="shared" si="2"/>
        <v>44776</v>
      </c>
      <c r="U36" s="14">
        <f t="shared" si="3"/>
        <v>44776</v>
      </c>
      <c r="V36" s="67"/>
      <c r="W36" s="68"/>
      <c r="X36" s="26"/>
      <c r="Y36" s="27"/>
      <c r="Z36" s="28"/>
    </row>
    <row r="37" spans="1:26" x14ac:dyDescent="0.15">
      <c r="A37" s="1" t="b">
        <v>0</v>
      </c>
      <c r="B37" s="9"/>
      <c r="C37" s="10"/>
      <c r="D37" s="10"/>
      <c r="E37" s="10"/>
      <c r="F37" s="10"/>
      <c r="G37" s="10"/>
      <c r="H37" s="10"/>
      <c r="I37" s="10"/>
      <c r="J37" s="10"/>
      <c r="K37" s="5"/>
      <c r="M37" s="15">
        <f t="shared" si="0"/>
        <v>44748</v>
      </c>
      <c r="N37" s="14">
        <f t="shared" si="1"/>
        <v>44748</v>
      </c>
      <c r="O37" s="67"/>
      <c r="P37" s="68"/>
      <c r="Q37" s="26"/>
      <c r="R37" s="27"/>
      <c r="S37" s="28"/>
      <c r="T37" s="15">
        <f t="shared" si="2"/>
        <v>44777</v>
      </c>
      <c r="U37" s="14">
        <f t="shared" si="3"/>
        <v>44777</v>
      </c>
      <c r="V37" s="67"/>
      <c r="W37" s="68"/>
      <c r="X37" s="26"/>
      <c r="Y37" s="27"/>
      <c r="Z37" s="28"/>
    </row>
    <row r="38" spans="1:26" x14ac:dyDescent="0.15">
      <c r="B38" s="9"/>
      <c r="C38" s="10"/>
      <c r="D38" s="10"/>
      <c r="E38" s="10"/>
      <c r="F38" s="10"/>
      <c r="G38" s="10"/>
      <c r="H38" s="10"/>
      <c r="I38" s="10"/>
      <c r="J38" s="10"/>
      <c r="K38" s="5"/>
      <c r="M38" s="15">
        <f t="shared" si="0"/>
        <v>44749</v>
      </c>
      <c r="N38" s="14">
        <f>M38</f>
        <v>44749</v>
      </c>
      <c r="O38" s="67" t="s">
        <v>45</v>
      </c>
      <c r="P38" s="68"/>
      <c r="Q38" s="26">
        <v>1</v>
      </c>
      <c r="R38" s="27"/>
      <c r="S38" s="28"/>
      <c r="T38" s="15">
        <f t="shared" si="2"/>
        <v>44778</v>
      </c>
      <c r="U38" s="14">
        <f t="shared" si="3"/>
        <v>44778</v>
      </c>
      <c r="V38" s="67"/>
      <c r="W38" s="68"/>
      <c r="X38" s="26"/>
      <c r="Y38" s="27"/>
      <c r="Z38" s="28"/>
    </row>
    <row r="39" spans="1:26" ht="13.5" customHeight="1" x14ac:dyDescent="0.15">
      <c r="B39" s="9"/>
      <c r="C39" s="10"/>
      <c r="D39" s="10"/>
      <c r="E39" s="10"/>
      <c r="F39" s="10"/>
      <c r="G39" s="10"/>
      <c r="H39" s="54" t="s">
        <v>14</v>
      </c>
      <c r="I39" s="54"/>
      <c r="J39" s="54" t="str">
        <f ca="1">IF(J43&lt;5,"未達成","達成！")</f>
        <v>達成！</v>
      </c>
      <c r="K39" s="55"/>
      <c r="M39" s="15">
        <f t="shared" si="0"/>
        <v>44750</v>
      </c>
      <c r="N39" s="14">
        <f t="shared" si="1"/>
        <v>44750</v>
      </c>
      <c r="O39" s="67" t="s">
        <v>45</v>
      </c>
      <c r="P39" s="68"/>
      <c r="Q39" s="26">
        <v>1</v>
      </c>
      <c r="R39" s="27"/>
      <c r="S39" s="28"/>
      <c r="T39" s="15">
        <f t="shared" si="2"/>
        <v>44779</v>
      </c>
      <c r="U39" s="14">
        <f t="shared" si="3"/>
        <v>44779</v>
      </c>
      <c r="V39" s="67"/>
      <c r="W39" s="68"/>
      <c r="X39" s="26"/>
      <c r="Y39" s="27"/>
      <c r="Z39" s="28"/>
    </row>
    <row r="40" spans="1:26" ht="13.5" customHeight="1" x14ac:dyDescent="0.15">
      <c r="B40" s="6" t="s">
        <v>15</v>
      </c>
      <c r="C40" s="10"/>
      <c r="D40" s="10"/>
      <c r="E40" s="10"/>
      <c r="F40" s="10"/>
      <c r="G40" s="10"/>
      <c r="H40" s="54"/>
      <c r="I40" s="54"/>
      <c r="J40" s="54"/>
      <c r="K40" s="55"/>
      <c r="M40" s="15">
        <f t="shared" si="0"/>
        <v>44751</v>
      </c>
      <c r="N40" s="14">
        <f t="shared" si="1"/>
        <v>44751</v>
      </c>
      <c r="O40" s="67"/>
      <c r="P40" s="68"/>
      <c r="Q40" s="26"/>
      <c r="R40" s="27"/>
      <c r="S40" s="28"/>
      <c r="T40" s="15">
        <f t="shared" si="2"/>
        <v>44780</v>
      </c>
      <c r="U40" s="14">
        <f t="shared" si="3"/>
        <v>44780</v>
      </c>
      <c r="V40" s="67"/>
      <c r="W40" s="68"/>
      <c r="X40" s="26"/>
      <c r="Y40" s="27"/>
      <c r="Z40" s="28"/>
    </row>
    <row r="41" spans="1:26" ht="14.25" thickBot="1" x14ac:dyDescent="0.2">
      <c r="B41" s="9"/>
      <c r="C41" s="10"/>
      <c r="D41" s="10"/>
      <c r="E41" s="10"/>
      <c r="F41" s="10"/>
      <c r="G41" s="10"/>
      <c r="H41" s="10"/>
      <c r="I41" s="10"/>
      <c r="J41" s="10"/>
      <c r="K41" s="5"/>
      <c r="M41" s="15" t="str">
        <f t="shared" si="0"/>
        <v/>
      </c>
      <c r="N41" s="14" t="str">
        <f t="shared" si="1"/>
        <v/>
      </c>
      <c r="O41" s="67"/>
      <c r="P41" s="68"/>
      <c r="Q41" s="26"/>
      <c r="R41" s="27"/>
      <c r="S41" s="28"/>
      <c r="T41" s="15">
        <f t="shared" si="2"/>
        <v>44781</v>
      </c>
      <c r="U41" s="14">
        <f t="shared" si="3"/>
        <v>44781</v>
      </c>
      <c r="V41" s="67"/>
      <c r="W41" s="68"/>
      <c r="X41" s="26"/>
      <c r="Y41" s="27"/>
      <c r="Z41" s="28"/>
    </row>
    <row r="42" spans="1:26" ht="15" thickBot="1" x14ac:dyDescent="0.2">
      <c r="B42" s="6" t="s">
        <v>16</v>
      </c>
      <c r="C42" s="4"/>
      <c r="D42" s="4"/>
      <c r="E42" s="24">
        <f ca="1">Q52+ROUNDDOWN(S52/7.75,0)</f>
        <v>3</v>
      </c>
      <c r="F42" s="25" t="s">
        <v>5</v>
      </c>
      <c r="G42" s="24">
        <f ca="1">(S52/7.75-ROUNDDOWN(S52/7.75,0))*7.75</f>
        <v>0</v>
      </c>
      <c r="H42" s="4" t="s">
        <v>20</v>
      </c>
      <c r="I42" s="10"/>
      <c r="J42" s="10"/>
      <c r="K42" s="5"/>
      <c r="M42" s="15" t="str">
        <f t="shared" si="0"/>
        <v/>
      </c>
      <c r="N42" s="14" t="str">
        <f t="shared" si="1"/>
        <v/>
      </c>
      <c r="O42" s="67"/>
      <c r="P42" s="68"/>
      <c r="Q42" s="26"/>
      <c r="R42" s="27"/>
      <c r="S42" s="28"/>
      <c r="T42" s="15">
        <f t="shared" si="2"/>
        <v>44782</v>
      </c>
      <c r="U42" s="14">
        <f>T42</f>
        <v>44782</v>
      </c>
      <c r="V42" s="67"/>
      <c r="W42" s="68"/>
      <c r="X42" s="26"/>
      <c r="Y42" s="27"/>
      <c r="Z42" s="28"/>
    </row>
    <row r="43" spans="1:26" ht="14.25" customHeight="1" thickBot="1" x14ac:dyDescent="0.2">
      <c r="B43" s="6"/>
      <c r="C43" s="4"/>
      <c r="D43" s="4"/>
      <c r="E43" s="25"/>
      <c r="F43" s="25"/>
      <c r="G43" s="25"/>
      <c r="H43" s="4"/>
      <c r="I43" s="51" t="s">
        <v>21</v>
      </c>
      <c r="J43" s="61">
        <f ca="1">SUM(E42,E44,E46)+ROUNDDOWN(SUM(G42,G44,G46)/7.75,0)</f>
        <v>5</v>
      </c>
      <c r="K43" s="50" t="s">
        <v>5</v>
      </c>
      <c r="M43" s="15" t="str">
        <f t="shared" si="0"/>
        <v/>
      </c>
      <c r="N43" s="14" t="str">
        <f t="shared" si="1"/>
        <v/>
      </c>
      <c r="O43" s="67"/>
      <c r="P43" s="68"/>
      <c r="Q43" s="26"/>
      <c r="R43" s="27"/>
      <c r="S43" s="28"/>
      <c r="T43" s="15">
        <f t="shared" si="2"/>
        <v>44783</v>
      </c>
      <c r="U43" s="14">
        <f t="shared" si="3"/>
        <v>44783</v>
      </c>
      <c r="V43" s="67"/>
      <c r="W43" s="68"/>
      <c r="X43" s="26"/>
      <c r="Y43" s="27"/>
      <c r="Z43" s="28"/>
    </row>
    <row r="44" spans="1:26" ht="14.25" customHeight="1" thickBot="1" x14ac:dyDescent="0.2">
      <c r="B44" s="6" t="s">
        <v>17</v>
      </c>
      <c r="C44" s="4"/>
      <c r="D44" s="4"/>
      <c r="E44" s="24">
        <f ca="1">Q54+ROUNDDOWN(S54/7.75,0)</f>
        <v>0</v>
      </c>
      <c r="F44" s="25" t="s">
        <v>5</v>
      </c>
      <c r="G44" s="24">
        <f ca="1">(S54/7.75-ROUNDDOWN(S54/7.75,0))*7.75</f>
        <v>0</v>
      </c>
      <c r="H44" s="4" t="s">
        <v>20</v>
      </c>
      <c r="I44" s="51"/>
      <c r="J44" s="62"/>
      <c r="K44" s="50"/>
      <c r="M44" s="15" t="str">
        <f t="shared" si="0"/>
        <v/>
      </c>
      <c r="N44" s="14" t="str">
        <f t="shared" si="1"/>
        <v/>
      </c>
      <c r="O44" s="67"/>
      <c r="P44" s="68"/>
      <c r="Q44" s="26"/>
      <c r="R44" s="27"/>
      <c r="S44" s="28"/>
      <c r="T44" s="15">
        <f t="shared" si="2"/>
        <v>44784</v>
      </c>
      <c r="U44" s="14">
        <f t="shared" si="3"/>
        <v>44784</v>
      </c>
      <c r="V44" s="67"/>
      <c r="W44" s="68"/>
      <c r="X44" s="26"/>
      <c r="Y44" s="27"/>
      <c r="Z44" s="28"/>
    </row>
    <row r="45" spans="1:26" ht="15" thickBot="1" x14ac:dyDescent="0.2">
      <c r="B45" s="6"/>
      <c r="C45" s="4"/>
      <c r="D45" s="4"/>
      <c r="E45" s="25"/>
      <c r="F45" s="25"/>
      <c r="G45" s="25"/>
      <c r="H45" s="4"/>
      <c r="I45" s="4" t="s">
        <v>22</v>
      </c>
      <c r="J45" s="10"/>
      <c r="K45" s="5"/>
      <c r="M45" s="15" t="str">
        <f t="shared" si="0"/>
        <v/>
      </c>
      <c r="N45" s="14" t="str">
        <f t="shared" si="1"/>
        <v/>
      </c>
      <c r="O45" s="67"/>
      <c r="P45" s="68"/>
      <c r="Q45" s="26"/>
      <c r="R45" s="27"/>
      <c r="S45" s="28"/>
      <c r="T45" s="15">
        <f t="shared" si="2"/>
        <v>44785</v>
      </c>
      <c r="U45" s="14">
        <f t="shared" si="3"/>
        <v>44785</v>
      </c>
      <c r="V45" s="67"/>
      <c r="W45" s="68"/>
      <c r="X45" s="26"/>
      <c r="Y45" s="27"/>
      <c r="Z45" s="28"/>
    </row>
    <row r="46" spans="1:26" ht="15" thickBot="1" x14ac:dyDescent="0.2">
      <c r="B46" s="6" t="s">
        <v>18</v>
      </c>
      <c r="C46" s="4"/>
      <c r="D46" s="4"/>
      <c r="E46" s="24">
        <f ca="1">SUM(Q56:Q59)+ROUNDDOWN(SUM(S56:S59)/7.75,0)</f>
        <v>2</v>
      </c>
      <c r="F46" s="25" t="s">
        <v>5</v>
      </c>
      <c r="G46" s="24">
        <f ca="1">(S56/7.75-ROUNDDOWN(S56/7.75,0))*7.75</f>
        <v>0</v>
      </c>
      <c r="H46" s="4" t="s">
        <v>20</v>
      </c>
      <c r="I46" s="10"/>
      <c r="J46" s="10"/>
      <c r="K46" s="5"/>
      <c r="M46" s="15" t="str">
        <f t="shared" si="0"/>
        <v/>
      </c>
      <c r="N46" s="14" t="str">
        <f t="shared" si="1"/>
        <v/>
      </c>
      <c r="O46" s="67"/>
      <c r="P46" s="68"/>
      <c r="Q46" s="26"/>
      <c r="R46" s="27"/>
      <c r="S46" s="28"/>
      <c r="T46" s="15">
        <f t="shared" si="2"/>
        <v>44786</v>
      </c>
      <c r="U46" s="14">
        <f t="shared" si="3"/>
        <v>44786</v>
      </c>
      <c r="V46" s="67"/>
      <c r="W46" s="68"/>
      <c r="X46" s="26"/>
      <c r="Y46" s="27"/>
      <c r="Z46" s="28"/>
    </row>
    <row r="47" spans="1:26" x14ac:dyDescent="0.15">
      <c r="B47" s="9"/>
      <c r="C47" s="10"/>
      <c r="D47" s="10"/>
      <c r="E47" s="10"/>
      <c r="F47" s="10"/>
      <c r="G47" s="10"/>
      <c r="H47" s="10"/>
      <c r="I47" s="10"/>
      <c r="J47" s="10"/>
      <c r="K47" s="5"/>
      <c r="M47" s="15" t="str">
        <f t="shared" si="0"/>
        <v/>
      </c>
      <c r="N47" s="14" t="str">
        <f t="shared" si="1"/>
        <v/>
      </c>
      <c r="O47" s="67"/>
      <c r="P47" s="68"/>
      <c r="Q47" s="26"/>
      <c r="R47" s="27"/>
      <c r="S47" s="28"/>
      <c r="T47" s="15">
        <f t="shared" si="2"/>
        <v>44787</v>
      </c>
      <c r="U47" s="14">
        <f t="shared" si="3"/>
        <v>44787</v>
      </c>
      <c r="V47" s="67"/>
      <c r="W47" s="68"/>
      <c r="X47" s="26"/>
      <c r="Y47" s="27"/>
      <c r="Z47" s="28"/>
    </row>
    <row r="48" spans="1:26" x14ac:dyDescent="0.15">
      <c r="A48" s="1" t="b">
        <v>0</v>
      </c>
      <c r="B48" s="9"/>
      <c r="C48" s="10"/>
      <c r="D48" s="10"/>
      <c r="E48" s="10"/>
      <c r="F48" s="10"/>
      <c r="G48" s="10"/>
      <c r="H48" s="10"/>
      <c r="I48" s="10"/>
      <c r="J48" s="10"/>
      <c r="K48" s="5"/>
      <c r="M48" s="15" t="str">
        <f t="shared" si="0"/>
        <v/>
      </c>
      <c r="N48" s="14" t="str">
        <f t="shared" si="1"/>
        <v/>
      </c>
      <c r="O48" s="67"/>
      <c r="P48" s="68"/>
      <c r="Q48" s="26"/>
      <c r="R48" s="27"/>
      <c r="S48" s="28"/>
      <c r="T48" s="15">
        <f t="shared" si="2"/>
        <v>44788</v>
      </c>
      <c r="U48" s="14">
        <f t="shared" si="3"/>
        <v>44788</v>
      </c>
      <c r="V48" s="67"/>
      <c r="W48" s="68"/>
      <c r="X48" s="26"/>
      <c r="Y48" s="27"/>
      <c r="Z48" s="28"/>
    </row>
    <row r="49" spans="2:26" ht="14.25" thickBot="1" x14ac:dyDescent="0.2">
      <c r="B49" s="9"/>
      <c r="C49" s="10"/>
      <c r="D49" s="10"/>
      <c r="E49" s="10"/>
      <c r="F49" s="10"/>
      <c r="G49" s="10"/>
      <c r="H49" s="10"/>
      <c r="I49" s="10"/>
      <c r="J49" s="10"/>
      <c r="K49" s="5"/>
      <c r="M49" s="15" t="str">
        <f t="shared" si="0"/>
        <v/>
      </c>
      <c r="N49" s="14" t="str">
        <f t="shared" si="1"/>
        <v/>
      </c>
      <c r="O49" s="67"/>
      <c r="P49" s="68"/>
      <c r="Q49" s="26"/>
      <c r="R49" s="27"/>
      <c r="S49" s="29"/>
      <c r="T49" s="15">
        <f t="shared" si="2"/>
        <v>44789</v>
      </c>
      <c r="U49" s="14">
        <f t="shared" si="3"/>
        <v>44789</v>
      </c>
      <c r="V49" s="67"/>
      <c r="W49" s="68"/>
      <c r="X49" s="26"/>
      <c r="Y49" s="27"/>
      <c r="Z49" s="29"/>
    </row>
    <row r="50" spans="2:26" ht="15" thickBot="1" x14ac:dyDescent="0.2">
      <c r="B50" s="6" t="s">
        <v>23</v>
      </c>
      <c r="C50" s="4"/>
      <c r="D50" s="4"/>
      <c r="E50" s="8"/>
      <c r="F50" s="4" t="s">
        <v>3</v>
      </c>
      <c r="G50" s="8"/>
      <c r="H50" s="4" t="s">
        <v>4</v>
      </c>
      <c r="I50" s="8"/>
      <c r="J50" s="4" t="s">
        <v>26</v>
      </c>
      <c r="K50" s="5"/>
    </row>
    <row r="51" spans="2:26" ht="15" thickBot="1" x14ac:dyDescent="0.2">
      <c r="B51" s="6"/>
      <c r="C51" s="4"/>
      <c r="D51" s="4"/>
      <c r="E51" s="4"/>
      <c r="F51" s="4"/>
      <c r="G51" s="4"/>
      <c r="H51" s="4"/>
      <c r="I51" s="4"/>
      <c r="J51" s="4"/>
      <c r="K51" s="5"/>
      <c r="N51" s="1" t="s">
        <v>52</v>
      </c>
    </row>
    <row r="52" spans="2:26" ht="15" thickBot="1" x14ac:dyDescent="0.2">
      <c r="B52" s="6"/>
      <c r="C52" s="4"/>
      <c r="D52" s="4"/>
      <c r="E52" s="8"/>
      <c r="F52" s="4" t="s">
        <v>3</v>
      </c>
      <c r="G52" s="8"/>
      <c r="H52" s="4" t="s">
        <v>4</v>
      </c>
      <c r="I52" s="8"/>
      <c r="J52" s="4" t="s">
        <v>27</v>
      </c>
      <c r="K52" s="5"/>
      <c r="O52" s="71" t="s">
        <v>42</v>
      </c>
      <c r="P52" s="72"/>
      <c r="Q52" s="71">
        <f ca="1">SUMIF($V$12:$W$49,O52,$X$12:$X$49)+SUMIF($O$12:$P$49,O52,$Q$12:$Q$49)</f>
        <v>3</v>
      </c>
      <c r="R52" s="75" t="s">
        <v>5</v>
      </c>
      <c r="S52" s="75">
        <f ca="1">SUMIF($V$12:$W$49,O52,$Y$12:$Y$49)+SUMIF($O$12:$P$49,O52,$R$12:$R$49)</f>
        <v>0</v>
      </c>
      <c r="T52" s="72" t="s">
        <v>20</v>
      </c>
    </row>
    <row r="53" spans="2:26" ht="15" thickBot="1" x14ac:dyDescent="0.2">
      <c r="B53" s="6"/>
      <c r="C53" s="4"/>
      <c r="D53" s="4"/>
      <c r="E53" s="4"/>
      <c r="F53" s="4"/>
      <c r="G53" s="4"/>
      <c r="H53" s="4"/>
      <c r="I53" s="4"/>
      <c r="J53" s="4"/>
      <c r="K53" s="5"/>
      <c r="O53" s="73"/>
      <c r="P53" s="74"/>
      <c r="Q53" s="73"/>
      <c r="R53" s="76"/>
      <c r="S53" s="76"/>
      <c r="T53" s="74"/>
    </row>
    <row r="54" spans="2:26" ht="13.5" customHeight="1" thickBot="1" x14ac:dyDescent="0.2">
      <c r="B54" s="6"/>
      <c r="C54" s="4"/>
      <c r="D54" s="4"/>
      <c r="E54" s="18" t="s">
        <v>21</v>
      </c>
      <c r="F54" s="19">
        <f>IF(I52&gt;0,VALUE(E52&amp;"/"&amp;G52&amp;"/"&amp;I52)-VALUE(E50&amp;"/"&amp;G50&amp;"/"&amp;I50),0)</f>
        <v>0</v>
      </c>
      <c r="G54" s="20" t="s">
        <v>5</v>
      </c>
      <c r="H54" s="4"/>
      <c r="I54" s="4"/>
      <c r="J54" s="4"/>
      <c r="K54" s="5"/>
      <c r="O54" s="71" t="s">
        <v>44</v>
      </c>
      <c r="P54" s="72"/>
      <c r="Q54" s="71">
        <f t="shared" ref="Q54" ca="1" si="4">SUMIF($V$12:$W$49,O54,$X$12:$X$49)+SUMIF($O$12:$P$49,O54,$Q$12:$Q$49)</f>
        <v>0</v>
      </c>
      <c r="R54" s="75" t="s">
        <v>5</v>
      </c>
      <c r="S54" s="75">
        <f t="shared" ref="S54" ca="1" si="5">SUMIF($V$12:$W$49,O54,$Y$12:$Y$49)+SUMIF($O$12:$P$49,O54,$R$12:$R$49)</f>
        <v>0</v>
      </c>
      <c r="T54" s="72" t="s">
        <v>20</v>
      </c>
    </row>
    <row r="55" spans="2:26" ht="14.25" thickBot="1" x14ac:dyDescent="0.2">
      <c r="B55" s="9"/>
      <c r="C55" s="10"/>
      <c r="D55" s="10"/>
      <c r="E55" s="10"/>
      <c r="F55" s="10"/>
      <c r="G55" s="10"/>
      <c r="H55" s="10"/>
      <c r="I55" s="10"/>
      <c r="J55" s="10"/>
      <c r="K55" s="5"/>
      <c r="O55" s="73"/>
      <c r="P55" s="74"/>
      <c r="Q55" s="73"/>
      <c r="R55" s="76"/>
      <c r="S55" s="76"/>
      <c r="T55" s="74"/>
    </row>
    <row r="56" spans="2:26" ht="13.5" customHeight="1" x14ac:dyDescent="0.15">
      <c r="B56" s="64" t="s">
        <v>28</v>
      </c>
      <c r="C56" s="65"/>
      <c r="D56" s="65"/>
      <c r="E56" s="66"/>
      <c r="F56" s="61">
        <f ca="1">F54+J43</f>
        <v>5</v>
      </c>
      <c r="G56" s="63" t="s">
        <v>5</v>
      </c>
      <c r="H56" s="54" t="s">
        <v>14</v>
      </c>
      <c r="I56" s="54"/>
      <c r="J56" s="54" t="str">
        <f ca="1">IF(F56&lt;30,"未達成","達成！")</f>
        <v>未達成</v>
      </c>
      <c r="K56" s="55"/>
      <c r="O56" s="71" t="s">
        <v>45</v>
      </c>
      <c r="P56" s="72"/>
      <c r="Q56" s="71">
        <f t="shared" ref="Q56" ca="1" si="6">SUMIF($V$12:$W$49,O56,$X$12:$X$49)+SUMIF($O$12:$P$49,O56,$Q$12:$Q$49)</f>
        <v>2</v>
      </c>
      <c r="R56" s="75" t="s">
        <v>5</v>
      </c>
      <c r="S56" s="75">
        <f t="shared" ref="S56" ca="1" si="7">SUMIF($V$12:$W$49,O56,$Y$12:$Y$49)+SUMIF($O$12:$P$49,O56,$R$12:$R$49)</f>
        <v>0</v>
      </c>
      <c r="T56" s="72" t="s">
        <v>20</v>
      </c>
    </row>
    <row r="57" spans="2:26" ht="14.25" customHeight="1" thickBot="1" x14ac:dyDescent="0.2">
      <c r="B57" s="64"/>
      <c r="C57" s="65"/>
      <c r="D57" s="65"/>
      <c r="E57" s="66"/>
      <c r="F57" s="62"/>
      <c r="G57" s="63"/>
      <c r="H57" s="54"/>
      <c r="I57" s="54"/>
      <c r="J57" s="54"/>
      <c r="K57" s="55"/>
      <c r="O57" s="73"/>
      <c r="P57" s="74"/>
      <c r="Q57" s="73"/>
      <c r="R57" s="76"/>
      <c r="S57" s="76"/>
      <c r="T57" s="74"/>
    </row>
    <row r="58" spans="2:26" x14ac:dyDescent="0.15">
      <c r="B58" s="9" t="s">
        <v>29</v>
      </c>
      <c r="C58" s="10"/>
      <c r="D58" s="10"/>
      <c r="E58" s="10"/>
      <c r="F58" s="10"/>
      <c r="G58" s="10"/>
      <c r="H58" s="10"/>
      <c r="I58" s="10"/>
      <c r="J58" s="10"/>
      <c r="K58" s="5"/>
      <c r="O58" s="71" t="s">
        <v>46</v>
      </c>
      <c r="P58" s="72"/>
      <c r="Q58" s="71">
        <f t="shared" ref="Q58" ca="1" si="8">SUMIF($V$12:$W$49,O58,$X$12:$X$49)+SUMIF($O$12:$P$49,O58,$Q$12:$Q$49)</f>
        <v>0</v>
      </c>
      <c r="R58" s="75" t="s">
        <v>5</v>
      </c>
      <c r="S58" s="75">
        <f t="shared" ref="S58" ca="1" si="9">SUMIF($V$12:$W$49,O58,$Y$12:$Y$49)+SUMIF($O$12:$P$49,O58,$R$12:$R$49)</f>
        <v>0</v>
      </c>
      <c r="T58" s="72" t="s">
        <v>20</v>
      </c>
    </row>
    <row r="59" spans="2:26" x14ac:dyDescent="0.15">
      <c r="B59" s="9"/>
      <c r="C59" s="10"/>
      <c r="D59" s="10"/>
      <c r="E59" s="10"/>
      <c r="F59" s="10"/>
      <c r="G59" s="10"/>
      <c r="H59" s="10"/>
      <c r="I59" s="10"/>
      <c r="J59" s="10"/>
      <c r="K59" s="5"/>
      <c r="O59" s="73"/>
      <c r="P59" s="74"/>
      <c r="Q59" s="73"/>
      <c r="R59" s="76"/>
      <c r="S59" s="76"/>
      <c r="T59" s="74"/>
    </row>
    <row r="60" spans="2:26" x14ac:dyDescent="0.15">
      <c r="B60" s="9"/>
      <c r="C60" s="10"/>
      <c r="D60" s="10"/>
      <c r="E60" s="10"/>
      <c r="F60" s="10"/>
      <c r="G60" s="10"/>
      <c r="H60" s="10"/>
      <c r="I60" s="10"/>
      <c r="J60" s="10"/>
      <c r="K60" s="5"/>
      <c r="O60" s="71" t="s">
        <v>21</v>
      </c>
      <c r="P60" s="72"/>
      <c r="Q60" s="71">
        <f ca="1">SUM(Q52:Q59)+ROUNDDOWN(SUM(S52:S59)/7.75,0)</f>
        <v>5</v>
      </c>
      <c r="R60" s="75" t="s">
        <v>5</v>
      </c>
      <c r="S60" s="75">
        <f ca="1">(SUM(S52:S59)/7.75-ROUNDDOWN(SUM(S52:S59)/7.75,0))*7.75</f>
        <v>0</v>
      </c>
      <c r="T60" s="72" t="s">
        <v>20</v>
      </c>
    </row>
    <row r="61" spans="2:26" ht="14.25" thickBot="1" x14ac:dyDescent="0.2">
      <c r="B61" s="21"/>
      <c r="C61" s="22"/>
      <c r="D61" s="22"/>
      <c r="E61" s="22"/>
      <c r="F61" s="22"/>
      <c r="G61" s="22"/>
      <c r="H61" s="22"/>
      <c r="I61" s="22"/>
      <c r="J61" s="22"/>
      <c r="K61" s="23"/>
      <c r="O61" s="73"/>
      <c r="P61" s="74"/>
      <c r="Q61" s="73"/>
      <c r="R61" s="76"/>
      <c r="S61" s="76"/>
      <c r="T61" s="74"/>
    </row>
    <row r="62" spans="2:26" ht="18.75" customHeight="1" thickTop="1" x14ac:dyDescent="0.15">
      <c r="B62" s="56" t="s">
        <v>30</v>
      </c>
      <c r="C62" s="56"/>
      <c r="D62" s="56"/>
      <c r="E62" s="57" t="s">
        <v>32</v>
      </c>
      <c r="F62" s="57"/>
      <c r="G62" s="58" t="str">
        <f>IF(AND(A14=TRUE,A31=TRUE,A37=TRUE,A48=TRUE),"未確認項目はありません。","未確認の項目があります。")</f>
        <v>未確認の項目があります。</v>
      </c>
      <c r="H62" s="58"/>
      <c r="I62" s="58"/>
      <c r="J62" s="58"/>
      <c r="K62" s="58"/>
    </row>
    <row r="63" spans="2:26" x14ac:dyDescent="0.15">
      <c r="B63" s="56"/>
      <c r="C63" s="56"/>
      <c r="D63" s="56"/>
      <c r="E63" s="57"/>
      <c r="F63" s="57"/>
      <c r="G63" s="58"/>
      <c r="H63" s="58"/>
      <c r="I63" s="58"/>
      <c r="J63" s="58"/>
      <c r="K63" s="58"/>
    </row>
    <row r="66" spans="15:15" x14ac:dyDescent="0.15">
      <c r="O66" s="1" t="s">
        <v>42</v>
      </c>
    </row>
    <row r="67" spans="15:15" x14ac:dyDescent="0.15">
      <c r="O67" s="1" t="s">
        <v>44</v>
      </c>
    </row>
    <row r="68" spans="15:15" x14ac:dyDescent="0.15">
      <c r="O68" s="1" t="s">
        <v>45</v>
      </c>
    </row>
    <row r="69" spans="15:15" x14ac:dyDescent="0.15">
      <c r="O69" s="1" t="s">
        <v>51</v>
      </c>
    </row>
    <row r="70" spans="15:15" x14ac:dyDescent="0.15">
      <c r="O70" s="1" t="s">
        <v>46</v>
      </c>
    </row>
  </sheetData>
  <mergeCells count="146">
    <mergeCell ref="B1:K2"/>
    <mergeCell ref="M1:Z2"/>
    <mergeCell ref="B3:D4"/>
    <mergeCell ref="E3:G4"/>
    <mergeCell ref="M4:O4"/>
    <mergeCell ref="P4:R4"/>
    <mergeCell ref="B8:D8"/>
    <mergeCell ref="M10:N11"/>
    <mergeCell ref="O10:R10"/>
    <mergeCell ref="S10:S11"/>
    <mergeCell ref="T10:U11"/>
    <mergeCell ref="V10:Y10"/>
    <mergeCell ref="M5:O5"/>
    <mergeCell ref="P5:R5"/>
    <mergeCell ref="B6:D6"/>
    <mergeCell ref="M6:O6"/>
    <mergeCell ref="P6:R6"/>
    <mergeCell ref="M7:O7"/>
    <mergeCell ref="P7:R7"/>
    <mergeCell ref="O14:P14"/>
    <mergeCell ref="V14:W14"/>
    <mergeCell ref="O15:P15"/>
    <mergeCell ref="V15:W15"/>
    <mergeCell ref="O16:P16"/>
    <mergeCell ref="V16:W16"/>
    <mergeCell ref="Z10:Z11"/>
    <mergeCell ref="O11:P11"/>
    <mergeCell ref="V11:W11"/>
    <mergeCell ref="O12:P12"/>
    <mergeCell ref="V12:W12"/>
    <mergeCell ref="O13:P13"/>
    <mergeCell ref="V13:W13"/>
    <mergeCell ref="D23:F24"/>
    <mergeCell ref="G23:G24"/>
    <mergeCell ref="H23:J24"/>
    <mergeCell ref="K23:K24"/>
    <mergeCell ref="O23:P23"/>
    <mergeCell ref="V23:W23"/>
    <mergeCell ref="O17:P17"/>
    <mergeCell ref="V17:W17"/>
    <mergeCell ref="O18:P18"/>
    <mergeCell ref="V18:W18"/>
    <mergeCell ref="H19:J20"/>
    <mergeCell ref="K19:K20"/>
    <mergeCell ref="O19:P19"/>
    <mergeCell ref="V19:W19"/>
    <mergeCell ref="O20:P20"/>
    <mergeCell ref="V20:W20"/>
    <mergeCell ref="H26:J27"/>
    <mergeCell ref="K26:K27"/>
    <mergeCell ref="O26:P26"/>
    <mergeCell ref="V26:W26"/>
    <mergeCell ref="O27:P27"/>
    <mergeCell ref="V27:W27"/>
    <mergeCell ref="O21:P21"/>
    <mergeCell ref="V21:W21"/>
    <mergeCell ref="O22:P22"/>
    <mergeCell ref="V22:W22"/>
    <mergeCell ref="O28:P28"/>
    <mergeCell ref="V28:W28"/>
    <mergeCell ref="O29:P29"/>
    <mergeCell ref="V29:W29"/>
    <mergeCell ref="O30:P30"/>
    <mergeCell ref="V30:W30"/>
    <mergeCell ref="O24:P24"/>
    <mergeCell ref="V24:W24"/>
    <mergeCell ref="O25:P25"/>
    <mergeCell ref="V25:W25"/>
    <mergeCell ref="O34:P34"/>
    <mergeCell ref="V34:W34"/>
    <mergeCell ref="O35:P35"/>
    <mergeCell ref="V35:W35"/>
    <mergeCell ref="O36:P36"/>
    <mergeCell ref="V36:W36"/>
    <mergeCell ref="O31:P31"/>
    <mergeCell ref="V31:W31"/>
    <mergeCell ref="H32:I33"/>
    <mergeCell ref="J32:K33"/>
    <mergeCell ref="O32:P32"/>
    <mergeCell ref="V32:W32"/>
    <mergeCell ref="O33:P33"/>
    <mergeCell ref="V33:W33"/>
    <mergeCell ref="I43:I44"/>
    <mergeCell ref="J43:J44"/>
    <mergeCell ref="K43:K44"/>
    <mergeCell ref="O43:P43"/>
    <mergeCell ref="V43:W43"/>
    <mergeCell ref="O44:P44"/>
    <mergeCell ref="O37:P37"/>
    <mergeCell ref="V37:W37"/>
    <mergeCell ref="O38:P38"/>
    <mergeCell ref="V38:W38"/>
    <mergeCell ref="H39:I40"/>
    <mergeCell ref="J39:K40"/>
    <mergeCell ref="O39:P39"/>
    <mergeCell ref="V39:W39"/>
    <mergeCell ref="O40:P40"/>
    <mergeCell ref="V40:W40"/>
    <mergeCell ref="V44:W44"/>
    <mergeCell ref="O45:P45"/>
    <mergeCell ref="V45:W45"/>
    <mergeCell ref="O46:P46"/>
    <mergeCell ref="V46:W46"/>
    <mergeCell ref="O47:P47"/>
    <mergeCell ref="V47:W47"/>
    <mergeCell ref="O41:P41"/>
    <mergeCell ref="V41:W41"/>
    <mergeCell ref="O42:P42"/>
    <mergeCell ref="V42:W42"/>
    <mergeCell ref="O48:P48"/>
    <mergeCell ref="V48:W48"/>
    <mergeCell ref="O49:P49"/>
    <mergeCell ref="V49:W49"/>
    <mergeCell ref="O52:P53"/>
    <mergeCell ref="Q52:Q53"/>
    <mergeCell ref="R52:R53"/>
    <mergeCell ref="S52:S53"/>
    <mergeCell ref="T52:T53"/>
    <mergeCell ref="O54:P55"/>
    <mergeCell ref="Q54:Q55"/>
    <mergeCell ref="R54:R55"/>
    <mergeCell ref="S54:S55"/>
    <mergeCell ref="T54:T55"/>
    <mergeCell ref="B56:E57"/>
    <mergeCell ref="F56:F57"/>
    <mergeCell ref="G56:G57"/>
    <mergeCell ref="H56:I57"/>
    <mergeCell ref="J56:K57"/>
    <mergeCell ref="O60:P61"/>
    <mergeCell ref="Q60:Q61"/>
    <mergeCell ref="R60:R61"/>
    <mergeCell ref="S60:S61"/>
    <mergeCell ref="T60:T61"/>
    <mergeCell ref="B62:D63"/>
    <mergeCell ref="E62:F63"/>
    <mergeCell ref="G62:K63"/>
    <mergeCell ref="O56:P57"/>
    <mergeCell ref="Q56:Q57"/>
    <mergeCell ref="R56:R57"/>
    <mergeCell ref="S56:S57"/>
    <mergeCell ref="T56:T57"/>
    <mergeCell ref="O58:P59"/>
    <mergeCell ref="Q58:Q59"/>
    <mergeCell ref="R58:R59"/>
    <mergeCell ref="S58:S59"/>
    <mergeCell ref="T58:T59"/>
  </mergeCells>
  <phoneticPr fontId="1"/>
  <dataValidations count="1">
    <dataValidation type="list" showInputMessage="1" showErrorMessage="1" sqref="O12:P49 V12:W49">
      <formula1>$O$66:$O$71</formula1>
    </dataValidation>
  </dataValidations>
  <pageMargins left="0.59055118110236227" right="0.39370078740157483" top="0.19685039370078741" bottom="0.19685039370078741"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4</xdr:col>
                    <xdr:colOff>295275</xdr:colOff>
                    <xdr:row>12</xdr:row>
                    <xdr:rowOff>28575</xdr:rowOff>
                  </from>
                  <to>
                    <xdr:col>5</xdr:col>
                    <xdr:colOff>638175</xdr:colOff>
                    <xdr:row>14</xdr:row>
                    <xdr:rowOff>152400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8</xdr:col>
                    <xdr:colOff>495300</xdr:colOff>
                    <xdr:row>28</xdr:row>
                    <xdr:rowOff>85725</xdr:rowOff>
                  </from>
                  <to>
                    <xdr:col>10</xdr:col>
                    <xdr:colOff>95250</xdr:colOff>
                    <xdr:row>31</xdr:row>
                    <xdr:rowOff>38100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9</xdr:col>
                    <xdr:colOff>400050</xdr:colOff>
                    <xdr:row>35</xdr:row>
                    <xdr:rowOff>66675</xdr:rowOff>
                  </from>
                  <to>
                    <xdr:col>11</xdr:col>
                    <xdr:colOff>0</xdr:colOff>
                    <xdr:row>38</xdr:row>
                    <xdr:rowOff>19050</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9</xdr:col>
                    <xdr:colOff>438150</xdr:colOff>
                    <xdr:row>46</xdr:row>
                    <xdr:rowOff>85725</xdr:rowOff>
                  </from>
                  <to>
                    <xdr:col>12</xdr:col>
                    <xdr:colOff>0</xdr:colOff>
                    <xdr:row>49</xdr:row>
                    <xdr:rowOff>28575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70"/>
  <sheetViews>
    <sheetView view="pageBreakPreview" zoomScaleNormal="100" zoomScaleSheetLayoutView="100" workbookViewId="0">
      <selection activeCell="B22" sqref="B22"/>
    </sheetView>
  </sheetViews>
  <sheetFormatPr defaultColWidth="9.75" defaultRowHeight="13.5" x14ac:dyDescent="0.15"/>
  <cols>
    <col min="1" max="1" width="1.5" style="1" customWidth="1"/>
    <col min="2" max="2" width="9.75" style="1" customWidth="1"/>
    <col min="3" max="3" width="6.875" style="1" customWidth="1"/>
    <col min="4" max="11" width="9.75" style="1"/>
    <col min="12" max="12" width="0.5" style="1" customWidth="1"/>
    <col min="13" max="13" width="11.375" style="1" customWidth="1"/>
    <col min="14" max="15" width="5" style="1" customWidth="1"/>
    <col min="16" max="16" width="10.75" style="1" customWidth="1"/>
    <col min="17" max="19" width="5" style="1" customWidth="1"/>
    <col min="20" max="20" width="11.375" style="1" customWidth="1"/>
    <col min="21" max="22" width="5" style="1" customWidth="1"/>
    <col min="23" max="23" width="10.75" style="1" customWidth="1"/>
    <col min="24" max="26" width="5" style="1" customWidth="1"/>
    <col min="27" max="16384" width="9.75" style="1"/>
  </cols>
  <sheetData>
    <row r="1" spans="1:26" ht="13.5" customHeight="1" x14ac:dyDescent="0.15">
      <c r="B1" s="52" t="s">
        <v>69</v>
      </c>
      <c r="C1" s="52"/>
      <c r="D1" s="52"/>
      <c r="E1" s="52"/>
      <c r="F1" s="52"/>
      <c r="G1" s="52"/>
      <c r="H1" s="52"/>
      <c r="I1" s="52"/>
      <c r="J1" s="52"/>
      <c r="K1" s="52"/>
      <c r="M1" s="78" t="s">
        <v>43</v>
      </c>
      <c r="N1" s="78"/>
      <c r="O1" s="78"/>
      <c r="P1" s="78"/>
      <c r="Q1" s="78"/>
      <c r="R1" s="78"/>
      <c r="S1" s="78"/>
      <c r="T1" s="78"/>
      <c r="U1" s="78"/>
      <c r="V1" s="78"/>
      <c r="W1" s="78"/>
      <c r="X1" s="78"/>
      <c r="Y1" s="78"/>
      <c r="Z1" s="78"/>
    </row>
    <row r="2" spans="1:26" ht="14.25" customHeight="1" thickBot="1" x14ac:dyDescent="0.2">
      <c r="B2" s="53"/>
      <c r="C2" s="53"/>
      <c r="D2" s="53"/>
      <c r="E2" s="53"/>
      <c r="F2" s="53"/>
      <c r="G2" s="53"/>
      <c r="H2" s="53"/>
      <c r="I2" s="53"/>
      <c r="J2" s="53"/>
      <c r="K2" s="53"/>
      <c r="M2" s="78"/>
      <c r="N2" s="78"/>
      <c r="O2" s="78"/>
      <c r="P2" s="78"/>
      <c r="Q2" s="78"/>
      <c r="R2" s="78"/>
      <c r="S2" s="78"/>
      <c r="T2" s="78"/>
      <c r="U2" s="78"/>
      <c r="V2" s="78"/>
      <c r="W2" s="78"/>
      <c r="X2" s="78"/>
      <c r="Y2" s="78"/>
      <c r="Z2" s="78"/>
    </row>
    <row r="3" spans="1:26" ht="15" thickTop="1" x14ac:dyDescent="0.15">
      <c r="B3" s="37" t="s">
        <v>0</v>
      </c>
      <c r="C3" s="38"/>
      <c r="D3" s="39"/>
      <c r="E3" s="44" t="s">
        <v>53</v>
      </c>
      <c r="F3" s="45"/>
      <c r="G3" s="46"/>
      <c r="H3" s="2"/>
      <c r="I3" s="2"/>
      <c r="J3" s="2"/>
      <c r="K3" s="3"/>
    </row>
    <row r="4" spans="1:26" ht="15" thickBot="1" x14ac:dyDescent="0.2">
      <c r="B4" s="40"/>
      <c r="C4" s="41"/>
      <c r="D4" s="42"/>
      <c r="E4" s="47"/>
      <c r="F4" s="48"/>
      <c r="G4" s="49"/>
      <c r="H4" s="4"/>
      <c r="I4" s="4"/>
      <c r="J4" s="4"/>
      <c r="K4" s="5"/>
      <c r="M4" s="69" t="s">
        <v>33</v>
      </c>
      <c r="N4" s="69"/>
      <c r="O4" s="69"/>
      <c r="P4" s="77">
        <f>IF(I6&gt;0,EDATE(P5,-1)+1,"")</f>
        <v>44723</v>
      </c>
      <c r="Q4" s="77"/>
      <c r="R4" s="77"/>
    </row>
    <row r="5" spans="1:26" ht="15" thickBot="1" x14ac:dyDescent="0.2">
      <c r="B5" s="6"/>
      <c r="C5" s="4"/>
      <c r="D5" s="4"/>
      <c r="E5" s="4"/>
      <c r="F5" s="4"/>
      <c r="G5" s="4"/>
      <c r="H5" s="4"/>
      <c r="I5" s="4"/>
      <c r="J5" s="4"/>
      <c r="K5" s="5"/>
      <c r="M5" s="69" t="s">
        <v>34</v>
      </c>
      <c r="N5" s="69"/>
      <c r="O5" s="69"/>
      <c r="P5" s="77">
        <f>A6</f>
        <v>44752</v>
      </c>
      <c r="Q5" s="77"/>
      <c r="R5" s="77"/>
    </row>
    <row r="6" spans="1:26" ht="15" thickBot="1" x14ac:dyDescent="0.2">
      <c r="A6" s="7">
        <f>IF(E6="","",VALUE(E6&amp;"/"&amp;G6&amp;"/"&amp;I6))</f>
        <v>44752</v>
      </c>
      <c r="B6" s="40" t="s">
        <v>1</v>
      </c>
      <c r="C6" s="41"/>
      <c r="D6" s="41"/>
      <c r="E6" s="8" t="s">
        <v>54</v>
      </c>
      <c r="F6" s="4" t="s">
        <v>3</v>
      </c>
      <c r="G6" s="8">
        <v>7</v>
      </c>
      <c r="H6" s="4" t="s">
        <v>4</v>
      </c>
      <c r="I6" s="8">
        <v>10</v>
      </c>
      <c r="J6" s="4" t="s">
        <v>5</v>
      </c>
      <c r="K6" s="5"/>
      <c r="M6" s="69" t="s">
        <v>47</v>
      </c>
      <c r="N6" s="69"/>
      <c r="O6" s="69"/>
      <c r="P6" s="77">
        <f>A8</f>
        <v>44754</v>
      </c>
      <c r="Q6" s="77"/>
      <c r="R6" s="77"/>
    </row>
    <row r="7" spans="1:26" ht="15" thickBot="1" x14ac:dyDescent="0.2">
      <c r="A7" s="7"/>
      <c r="B7" s="6"/>
      <c r="C7" s="4"/>
      <c r="D7" s="4"/>
      <c r="E7" s="4"/>
      <c r="F7" s="4"/>
      <c r="G7" s="4"/>
      <c r="H7" s="4"/>
      <c r="I7" s="4"/>
      <c r="J7" s="4"/>
      <c r="K7" s="5"/>
      <c r="M7" s="69" t="s">
        <v>35</v>
      </c>
      <c r="N7" s="69"/>
      <c r="O7" s="69"/>
      <c r="P7" s="77">
        <f>IF(I8&gt;0,EDATE(P6,1),"")</f>
        <v>44785</v>
      </c>
      <c r="Q7" s="77"/>
      <c r="R7" s="77"/>
    </row>
    <row r="8" spans="1:26" ht="15" thickBot="1" x14ac:dyDescent="0.2">
      <c r="A8" s="7">
        <f>IF(E8="","",VALUE(E8&amp;"/"&amp;G8&amp;"/"&amp;I8))</f>
        <v>44754</v>
      </c>
      <c r="B8" s="40" t="s">
        <v>2</v>
      </c>
      <c r="C8" s="41"/>
      <c r="D8" s="41"/>
      <c r="E8" s="8">
        <v>2022</v>
      </c>
      <c r="F8" s="4" t="s">
        <v>3</v>
      </c>
      <c r="G8" s="8">
        <v>7</v>
      </c>
      <c r="H8" s="4" t="s">
        <v>4</v>
      </c>
      <c r="I8" s="8">
        <v>12</v>
      </c>
      <c r="J8" s="4" t="s">
        <v>5</v>
      </c>
      <c r="K8" s="5"/>
    </row>
    <row r="9" spans="1:26" x14ac:dyDescent="0.15">
      <c r="B9" s="9"/>
      <c r="C9" s="10"/>
      <c r="D9" s="10"/>
      <c r="E9" s="10"/>
      <c r="F9" s="10"/>
      <c r="G9" s="10"/>
      <c r="H9" s="10"/>
      <c r="I9" s="10"/>
      <c r="J9" s="10"/>
      <c r="K9" s="5"/>
      <c r="M9" s="1" t="s">
        <v>36</v>
      </c>
      <c r="T9" s="1" t="s">
        <v>41</v>
      </c>
    </row>
    <row r="10" spans="1:26" x14ac:dyDescent="0.15">
      <c r="B10" s="9"/>
      <c r="C10" s="10"/>
      <c r="D10" s="10"/>
      <c r="E10" s="10"/>
      <c r="F10" s="10"/>
      <c r="G10" s="10"/>
      <c r="H10" s="10"/>
      <c r="I10" s="10"/>
      <c r="J10" s="10"/>
      <c r="K10" s="5"/>
      <c r="M10" s="69" t="s">
        <v>37</v>
      </c>
      <c r="N10" s="69"/>
      <c r="O10" s="69" t="s">
        <v>39</v>
      </c>
      <c r="P10" s="69"/>
      <c r="Q10" s="69"/>
      <c r="R10" s="69"/>
      <c r="S10" s="69" t="s">
        <v>40</v>
      </c>
      <c r="T10" s="69" t="s">
        <v>37</v>
      </c>
      <c r="U10" s="69"/>
      <c r="V10" s="69" t="s">
        <v>39</v>
      </c>
      <c r="W10" s="69"/>
      <c r="X10" s="69"/>
      <c r="Y10" s="69"/>
      <c r="Z10" s="69" t="s">
        <v>40</v>
      </c>
    </row>
    <row r="11" spans="1:26" x14ac:dyDescent="0.15">
      <c r="B11" s="9"/>
      <c r="C11" s="10"/>
      <c r="D11" s="10"/>
      <c r="E11" s="10"/>
      <c r="F11" s="10"/>
      <c r="G11" s="10"/>
      <c r="H11" s="10"/>
      <c r="I11" s="10"/>
      <c r="J11" s="10"/>
      <c r="K11" s="5"/>
      <c r="M11" s="69"/>
      <c r="N11" s="69"/>
      <c r="O11" s="69" t="s">
        <v>38</v>
      </c>
      <c r="P11" s="70"/>
      <c r="Q11" s="11" t="s">
        <v>5</v>
      </c>
      <c r="R11" s="12" t="s">
        <v>20</v>
      </c>
      <c r="S11" s="69"/>
      <c r="T11" s="69"/>
      <c r="U11" s="69"/>
      <c r="V11" s="69" t="s">
        <v>38</v>
      </c>
      <c r="W11" s="70"/>
      <c r="X11" s="11" t="s">
        <v>5</v>
      </c>
      <c r="Y11" s="12" t="s">
        <v>20</v>
      </c>
      <c r="Z11" s="69"/>
    </row>
    <row r="12" spans="1:26" x14ac:dyDescent="0.15">
      <c r="B12" s="9"/>
      <c r="C12" s="10"/>
      <c r="D12" s="10"/>
      <c r="E12" s="10"/>
      <c r="F12" s="10"/>
      <c r="G12" s="10"/>
      <c r="H12" s="10"/>
      <c r="I12" s="10"/>
      <c r="J12" s="10"/>
      <c r="K12" s="5"/>
      <c r="M12" s="13">
        <f>P4</f>
        <v>44723</v>
      </c>
      <c r="N12" s="14">
        <f>M12</f>
        <v>44723</v>
      </c>
      <c r="O12" s="67"/>
      <c r="P12" s="68"/>
      <c r="Q12" s="26"/>
      <c r="R12" s="27"/>
      <c r="S12" s="28"/>
      <c r="T12" s="13">
        <f>P5</f>
        <v>44752</v>
      </c>
      <c r="U12" s="14">
        <f>T12</f>
        <v>44752</v>
      </c>
      <c r="V12" s="67"/>
      <c r="W12" s="68"/>
      <c r="X12" s="26"/>
      <c r="Y12" s="27"/>
      <c r="Z12" s="28"/>
    </row>
    <row r="13" spans="1:26" x14ac:dyDescent="0.15">
      <c r="B13" s="9"/>
      <c r="C13" s="10"/>
      <c r="D13" s="10"/>
      <c r="E13" s="10"/>
      <c r="F13" s="10"/>
      <c r="G13" s="10"/>
      <c r="H13" s="10"/>
      <c r="I13" s="10"/>
      <c r="J13" s="10"/>
      <c r="K13" s="5"/>
      <c r="M13" s="15">
        <f t="shared" ref="M13:M49" si="0">IF(M12="","",IF(M12+1&lt;$P$5,M12+1,""))</f>
        <v>44724</v>
      </c>
      <c r="N13" s="14">
        <f>M13</f>
        <v>44724</v>
      </c>
      <c r="O13" s="67"/>
      <c r="P13" s="68"/>
      <c r="Q13" s="26"/>
      <c r="R13" s="27"/>
      <c r="S13" s="28"/>
      <c r="T13" s="15">
        <f>IF(T12="","",IF(T12+1&lt;=$P$7,T12+1,""))</f>
        <v>44753</v>
      </c>
      <c r="U13" s="14">
        <f>T13</f>
        <v>44753</v>
      </c>
      <c r="V13" s="67" t="s">
        <v>56</v>
      </c>
      <c r="W13" s="68"/>
      <c r="X13" s="26">
        <v>1</v>
      </c>
      <c r="Y13" s="27"/>
      <c r="Z13" s="28"/>
    </row>
    <row r="14" spans="1:26" x14ac:dyDescent="0.15">
      <c r="A14" s="1" t="b">
        <v>1</v>
      </c>
      <c r="B14" s="9"/>
      <c r="C14" s="10"/>
      <c r="D14" s="10"/>
      <c r="E14" s="10"/>
      <c r="F14" s="10"/>
      <c r="G14" s="10"/>
      <c r="H14" s="10"/>
      <c r="I14" s="10"/>
      <c r="J14" s="10"/>
      <c r="K14" s="5"/>
      <c r="M14" s="15">
        <f t="shared" si="0"/>
        <v>44725</v>
      </c>
      <c r="N14" s="14">
        <f t="shared" ref="N14:N49" si="1">M14</f>
        <v>44725</v>
      </c>
      <c r="O14" s="67"/>
      <c r="P14" s="68"/>
      <c r="Q14" s="26"/>
      <c r="R14" s="27"/>
      <c r="S14" s="28"/>
      <c r="T14" s="15">
        <f t="shared" ref="T14:T49" si="2">IF(T13="","",IF(T13+1&lt;=$P$7,T13+1,""))</f>
        <v>44754</v>
      </c>
      <c r="U14" s="14">
        <f t="shared" ref="U14:U49" si="3">T14</f>
        <v>44754</v>
      </c>
      <c r="V14" s="67" t="s">
        <v>56</v>
      </c>
      <c r="W14" s="68"/>
      <c r="X14" s="26">
        <v>1</v>
      </c>
      <c r="Y14" s="27"/>
      <c r="Z14" s="28"/>
    </row>
    <row r="15" spans="1:26" x14ac:dyDescent="0.15">
      <c r="B15" s="9"/>
      <c r="C15" s="10"/>
      <c r="D15" s="10"/>
      <c r="E15" s="10"/>
      <c r="F15" s="10"/>
      <c r="G15" s="10"/>
      <c r="H15" s="10"/>
      <c r="I15" s="10"/>
      <c r="J15" s="10"/>
      <c r="K15" s="5"/>
      <c r="M15" s="15">
        <f t="shared" si="0"/>
        <v>44726</v>
      </c>
      <c r="N15" s="14">
        <f t="shared" si="1"/>
        <v>44726</v>
      </c>
      <c r="O15" s="67"/>
      <c r="P15" s="68"/>
      <c r="Q15" s="26"/>
      <c r="R15" s="27"/>
      <c r="S15" s="28"/>
      <c r="T15" s="15">
        <f t="shared" si="2"/>
        <v>44755</v>
      </c>
      <c r="U15" s="14">
        <f t="shared" si="3"/>
        <v>44755</v>
      </c>
      <c r="V15" s="67" t="s">
        <v>42</v>
      </c>
      <c r="W15" s="68"/>
      <c r="X15" s="26">
        <v>1</v>
      </c>
      <c r="Y15" s="27"/>
      <c r="Z15" s="28"/>
    </row>
    <row r="16" spans="1:26" ht="14.25" x14ac:dyDescent="0.15">
      <c r="B16" s="6" t="s">
        <v>6</v>
      </c>
      <c r="C16" s="10"/>
      <c r="D16" s="10"/>
      <c r="E16" s="10"/>
      <c r="F16" s="10"/>
      <c r="G16" s="10"/>
      <c r="H16" s="10"/>
      <c r="I16" s="10"/>
      <c r="J16" s="10"/>
      <c r="K16" s="5"/>
      <c r="M16" s="15">
        <f t="shared" si="0"/>
        <v>44727</v>
      </c>
      <c r="N16" s="14">
        <f t="shared" si="1"/>
        <v>44727</v>
      </c>
      <c r="O16" s="67"/>
      <c r="P16" s="68"/>
      <c r="Q16" s="26"/>
      <c r="R16" s="27"/>
      <c r="S16" s="28"/>
      <c r="T16" s="15">
        <f t="shared" si="2"/>
        <v>44756</v>
      </c>
      <c r="U16" s="14">
        <f t="shared" si="3"/>
        <v>44756</v>
      </c>
      <c r="V16" s="67" t="s">
        <v>42</v>
      </c>
      <c r="W16" s="68"/>
      <c r="X16" s="26">
        <v>1</v>
      </c>
      <c r="Y16" s="27"/>
      <c r="Z16" s="28"/>
    </row>
    <row r="17" spans="1:26" x14ac:dyDescent="0.15">
      <c r="B17" s="9"/>
      <c r="C17" s="10"/>
      <c r="D17" s="10"/>
      <c r="E17" s="10"/>
      <c r="F17" s="10"/>
      <c r="G17" s="10"/>
      <c r="H17" s="10"/>
      <c r="I17" s="10"/>
      <c r="J17" s="10"/>
      <c r="K17" s="5"/>
      <c r="M17" s="15">
        <f t="shared" si="0"/>
        <v>44728</v>
      </c>
      <c r="N17" s="14">
        <f t="shared" si="1"/>
        <v>44728</v>
      </c>
      <c r="O17" s="67"/>
      <c r="P17" s="68"/>
      <c r="Q17" s="26"/>
      <c r="R17" s="27"/>
      <c r="S17" s="28"/>
      <c r="T17" s="15">
        <f t="shared" si="2"/>
        <v>44757</v>
      </c>
      <c r="U17" s="14">
        <f t="shared" si="3"/>
        <v>44757</v>
      </c>
      <c r="V17" s="67" t="s">
        <v>42</v>
      </c>
      <c r="W17" s="68"/>
      <c r="X17" s="26">
        <v>1</v>
      </c>
      <c r="Y17" s="27"/>
      <c r="Z17" s="28"/>
    </row>
    <row r="18" spans="1:26" ht="14.25" x14ac:dyDescent="0.15">
      <c r="B18" s="6" t="s">
        <v>12</v>
      </c>
      <c r="C18" s="4"/>
      <c r="D18" s="4"/>
      <c r="E18" s="4"/>
      <c r="F18" s="4"/>
      <c r="G18" s="4"/>
      <c r="H18" s="10"/>
      <c r="I18" s="10"/>
      <c r="J18" s="10"/>
      <c r="K18" s="5"/>
      <c r="M18" s="15">
        <f t="shared" si="0"/>
        <v>44729</v>
      </c>
      <c r="N18" s="14">
        <f t="shared" si="1"/>
        <v>44729</v>
      </c>
      <c r="O18" s="67"/>
      <c r="P18" s="68"/>
      <c r="Q18" s="26"/>
      <c r="R18" s="27"/>
      <c r="S18" s="28"/>
      <c r="T18" s="15">
        <f t="shared" si="2"/>
        <v>44758</v>
      </c>
      <c r="U18" s="14">
        <f t="shared" si="3"/>
        <v>44758</v>
      </c>
      <c r="V18" s="67"/>
      <c r="W18" s="68"/>
      <c r="X18" s="26"/>
      <c r="Y18" s="27"/>
      <c r="Z18" s="28"/>
    </row>
    <row r="19" spans="1:26" ht="13.5" customHeight="1" x14ac:dyDescent="0.15">
      <c r="B19" s="6"/>
      <c r="C19" s="4"/>
      <c r="D19" s="4"/>
      <c r="E19" s="4"/>
      <c r="F19" s="4"/>
      <c r="G19" s="16" t="s">
        <v>7</v>
      </c>
      <c r="H19" s="43">
        <f>IF($A$6="","",IF($A$8="",$A$6+14,$A$8+14))</f>
        <v>44768</v>
      </c>
      <c r="I19" s="43"/>
      <c r="J19" s="43"/>
      <c r="K19" s="59" t="s">
        <v>10</v>
      </c>
      <c r="M19" s="15">
        <f t="shared" si="0"/>
        <v>44730</v>
      </c>
      <c r="N19" s="14">
        <f t="shared" si="1"/>
        <v>44730</v>
      </c>
      <c r="O19" s="67"/>
      <c r="P19" s="68"/>
      <c r="Q19" s="26"/>
      <c r="R19" s="27"/>
      <c r="S19" s="28"/>
      <c r="T19" s="15">
        <f t="shared" si="2"/>
        <v>44759</v>
      </c>
      <c r="U19" s="14">
        <f t="shared" si="3"/>
        <v>44759</v>
      </c>
      <c r="V19" s="67"/>
      <c r="W19" s="68"/>
      <c r="X19" s="26"/>
      <c r="Y19" s="27"/>
      <c r="Z19" s="28"/>
    </row>
    <row r="20" spans="1:26" ht="13.5" customHeight="1" x14ac:dyDescent="0.15">
      <c r="B20" s="6"/>
      <c r="C20" s="4"/>
      <c r="D20" s="4"/>
      <c r="E20" s="4"/>
      <c r="F20" s="4"/>
      <c r="G20" s="4"/>
      <c r="H20" s="43"/>
      <c r="I20" s="43"/>
      <c r="J20" s="43"/>
      <c r="K20" s="59"/>
      <c r="M20" s="15">
        <f t="shared" si="0"/>
        <v>44731</v>
      </c>
      <c r="N20" s="14">
        <f t="shared" si="1"/>
        <v>44731</v>
      </c>
      <c r="O20" s="67"/>
      <c r="P20" s="68"/>
      <c r="Q20" s="26"/>
      <c r="R20" s="27"/>
      <c r="S20" s="28"/>
      <c r="T20" s="15">
        <f t="shared" si="2"/>
        <v>44760</v>
      </c>
      <c r="U20" s="14">
        <f t="shared" si="3"/>
        <v>44760</v>
      </c>
      <c r="V20" s="67"/>
      <c r="W20" s="68"/>
      <c r="X20" s="26"/>
      <c r="Y20" s="27"/>
      <c r="Z20" s="28"/>
    </row>
    <row r="21" spans="1:26" ht="14.25" x14ac:dyDescent="0.15">
      <c r="B21" s="6" t="s">
        <v>78</v>
      </c>
      <c r="C21" s="4"/>
      <c r="D21" s="4"/>
      <c r="E21" s="4"/>
      <c r="F21" s="4"/>
      <c r="G21" s="4"/>
      <c r="H21" s="10"/>
      <c r="I21" s="10"/>
      <c r="J21" s="10"/>
      <c r="K21" s="5"/>
      <c r="M21" s="15">
        <f t="shared" si="0"/>
        <v>44732</v>
      </c>
      <c r="N21" s="14">
        <f t="shared" si="1"/>
        <v>44732</v>
      </c>
      <c r="O21" s="67"/>
      <c r="P21" s="68"/>
      <c r="Q21" s="26"/>
      <c r="R21" s="27"/>
      <c r="S21" s="28"/>
      <c r="T21" s="15">
        <f t="shared" si="2"/>
        <v>44761</v>
      </c>
      <c r="U21" s="14">
        <f t="shared" si="3"/>
        <v>44761</v>
      </c>
      <c r="V21" s="67"/>
      <c r="W21" s="68"/>
      <c r="X21" s="26"/>
      <c r="Y21" s="27"/>
      <c r="Z21" s="28"/>
    </row>
    <row r="22" spans="1:26" ht="14.25" x14ac:dyDescent="0.15">
      <c r="B22" s="6" t="s">
        <v>13</v>
      </c>
      <c r="C22" s="4"/>
      <c r="D22" s="4"/>
      <c r="E22" s="4"/>
      <c r="F22" s="4"/>
      <c r="G22" s="4"/>
      <c r="H22" s="10"/>
      <c r="I22" s="10"/>
      <c r="J22" s="10"/>
      <c r="K22" s="5"/>
      <c r="M22" s="15">
        <f t="shared" si="0"/>
        <v>44733</v>
      </c>
      <c r="N22" s="14">
        <f t="shared" si="1"/>
        <v>44733</v>
      </c>
      <c r="O22" s="67"/>
      <c r="P22" s="68"/>
      <c r="Q22" s="26"/>
      <c r="R22" s="27"/>
      <c r="S22" s="28"/>
      <c r="T22" s="15">
        <f t="shared" si="2"/>
        <v>44762</v>
      </c>
      <c r="U22" s="14">
        <f t="shared" si="3"/>
        <v>44762</v>
      </c>
      <c r="V22" s="67"/>
      <c r="W22" s="68"/>
      <c r="X22" s="26"/>
      <c r="Y22" s="27"/>
      <c r="Z22" s="28"/>
    </row>
    <row r="23" spans="1:26" ht="13.5" customHeight="1" x14ac:dyDescent="0.15">
      <c r="B23" s="9"/>
      <c r="C23" s="17" t="s">
        <v>8</v>
      </c>
      <c r="D23" s="43">
        <f>IF($A$6="","",IF($A$8="",$A$6-42,$A$8-42))</f>
        <v>44712</v>
      </c>
      <c r="E23" s="43"/>
      <c r="F23" s="43"/>
      <c r="G23" s="60" t="s">
        <v>9</v>
      </c>
      <c r="H23" s="43">
        <f>IF($A$6="","",IF($A$8="",$A$6+56,$A$8+56))</f>
        <v>44810</v>
      </c>
      <c r="I23" s="43"/>
      <c r="J23" s="43"/>
      <c r="K23" s="59" t="s">
        <v>10</v>
      </c>
      <c r="M23" s="15">
        <f t="shared" si="0"/>
        <v>44734</v>
      </c>
      <c r="N23" s="14">
        <f t="shared" si="1"/>
        <v>44734</v>
      </c>
      <c r="O23" s="67"/>
      <c r="P23" s="68"/>
      <c r="Q23" s="26"/>
      <c r="R23" s="27"/>
      <c r="S23" s="28"/>
      <c r="T23" s="15">
        <f t="shared" si="2"/>
        <v>44763</v>
      </c>
      <c r="U23" s="14">
        <f t="shared" si="3"/>
        <v>44763</v>
      </c>
      <c r="V23" s="67"/>
      <c r="W23" s="68"/>
      <c r="X23" s="26"/>
      <c r="Y23" s="27"/>
      <c r="Z23" s="28"/>
    </row>
    <row r="24" spans="1:26" ht="13.5" customHeight="1" x14ac:dyDescent="0.15">
      <c r="B24" s="9"/>
      <c r="C24" s="10"/>
      <c r="D24" s="43"/>
      <c r="E24" s="43"/>
      <c r="F24" s="43"/>
      <c r="G24" s="60"/>
      <c r="H24" s="43"/>
      <c r="I24" s="43"/>
      <c r="J24" s="43"/>
      <c r="K24" s="59"/>
      <c r="M24" s="15">
        <f t="shared" si="0"/>
        <v>44735</v>
      </c>
      <c r="N24" s="14">
        <f t="shared" si="1"/>
        <v>44735</v>
      </c>
      <c r="O24" s="67"/>
      <c r="P24" s="68"/>
      <c r="Q24" s="26"/>
      <c r="R24" s="27"/>
      <c r="S24" s="28"/>
      <c r="T24" s="15">
        <f t="shared" si="2"/>
        <v>44764</v>
      </c>
      <c r="U24" s="14">
        <f t="shared" si="3"/>
        <v>44764</v>
      </c>
      <c r="V24" s="67"/>
      <c r="W24" s="68"/>
      <c r="X24" s="26"/>
      <c r="Y24" s="27"/>
      <c r="Z24" s="28"/>
    </row>
    <row r="25" spans="1:26" ht="14.25" x14ac:dyDescent="0.15">
      <c r="B25" s="6" t="s">
        <v>31</v>
      </c>
      <c r="C25" s="4"/>
      <c r="D25" s="4"/>
      <c r="E25" s="4"/>
      <c r="F25" s="4"/>
      <c r="G25" s="4"/>
      <c r="H25" s="10"/>
      <c r="I25" s="10"/>
      <c r="J25" s="10"/>
      <c r="K25" s="5"/>
      <c r="M25" s="15">
        <f t="shared" si="0"/>
        <v>44736</v>
      </c>
      <c r="N25" s="14">
        <f t="shared" si="1"/>
        <v>44736</v>
      </c>
      <c r="O25" s="67"/>
      <c r="P25" s="68"/>
      <c r="Q25" s="26"/>
      <c r="R25" s="27"/>
      <c r="S25" s="28"/>
      <c r="T25" s="15">
        <f t="shared" si="2"/>
        <v>44765</v>
      </c>
      <c r="U25" s="14">
        <f t="shared" si="3"/>
        <v>44765</v>
      </c>
      <c r="V25" s="67"/>
      <c r="W25" s="68"/>
      <c r="X25" s="26"/>
      <c r="Y25" s="27"/>
      <c r="Z25" s="28"/>
    </row>
    <row r="26" spans="1:26" ht="14.25" x14ac:dyDescent="0.15">
      <c r="B26" s="6"/>
      <c r="C26" s="4"/>
      <c r="D26" s="4"/>
      <c r="E26" s="4"/>
      <c r="F26" s="4"/>
      <c r="G26" s="16" t="s">
        <v>11</v>
      </c>
      <c r="H26" s="43">
        <f>IF($A$6="","",IF($A$8="",VALUE(YEAR(VALUE(E6&amp;"/"&amp;G6&amp;"/"&amp;I6))+3&amp;"/"&amp;G6&amp;"/"&amp;I6)-1,VALUE(YEAR(VALUE(E8&amp;"/"&amp;G8&amp;"/"&amp;I8))+3&amp;"/"&amp;G8&amp;"/"&amp;I8)-1))</f>
        <v>45849</v>
      </c>
      <c r="I26" s="43"/>
      <c r="J26" s="43"/>
      <c r="K26" s="59" t="s">
        <v>10</v>
      </c>
      <c r="M26" s="15">
        <f t="shared" si="0"/>
        <v>44737</v>
      </c>
      <c r="N26" s="14">
        <f t="shared" si="1"/>
        <v>44737</v>
      </c>
      <c r="O26" s="67"/>
      <c r="P26" s="68"/>
      <c r="Q26" s="26"/>
      <c r="R26" s="27"/>
      <c r="S26" s="28"/>
      <c r="T26" s="15">
        <f t="shared" si="2"/>
        <v>44766</v>
      </c>
      <c r="U26" s="14">
        <f t="shared" si="3"/>
        <v>44766</v>
      </c>
      <c r="V26" s="67"/>
      <c r="W26" s="68"/>
      <c r="X26" s="26"/>
      <c r="Y26" s="27"/>
      <c r="Z26" s="28" t="s">
        <v>57</v>
      </c>
    </row>
    <row r="27" spans="1:26" ht="14.25" x14ac:dyDescent="0.15">
      <c r="B27" s="6"/>
      <c r="C27" s="4"/>
      <c r="D27" s="4"/>
      <c r="E27" s="4"/>
      <c r="F27" s="4"/>
      <c r="G27" s="4"/>
      <c r="H27" s="43"/>
      <c r="I27" s="43"/>
      <c r="J27" s="43"/>
      <c r="K27" s="59"/>
      <c r="M27" s="15">
        <f t="shared" si="0"/>
        <v>44738</v>
      </c>
      <c r="N27" s="14">
        <f t="shared" si="1"/>
        <v>44738</v>
      </c>
      <c r="O27" s="67"/>
      <c r="P27" s="68"/>
      <c r="Q27" s="26"/>
      <c r="R27" s="27"/>
      <c r="S27" s="28"/>
      <c r="T27" s="15">
        <f t="shared" si="2"/>
        <v>44767</v>
      </c>
      <c r="U27" s="14">
        <f t="shared" si="3"/>
        <v>44767</v>
      </c>
      <c r="V27" s="67"/>
      <c r="W27" s="68"/>
      <c r="X27" s="26"/>
      <c r="Y27" s="27"/>
      <c r="Z27" s="28" t="s">
        <v>58</v>
      </c>
    </row>
    <row r="28" spans="1:26" x14ac:dyDescent="0.15">
      <c r="B28" s="9"/>
      <c r="C28" s="10"/>
      <c r="D28" s="10"/>
      <c r="E28" s="10"/>
      <c r="F28" s="10"/>
      <c r="G28" s="10"/>
      <c r="H28" s="10"/>
      <c r="I28" s="10"/>
      <c r="J28" s="10"/>
      <c r="K28" s="5"/>
      <c r="M28" s="15">
        <f t="shared" si="0"/>
        <v>44739</v>
      </c>
      <c r="N28" s="14">
        <f t="shared" si="1"/>
        <v>44739</v>
      </c>
      <c r="O28" s="67"/>
      <c r="P28" s="68"/>
      <c r="Q28" s="26"/>
      <c r="R28" s="27"/>
      <c r="S28" s="28"/>
      <c r="T28" s="15">
        <f t="shared" si="2"/>
        <v>44768</v>
      </c>
      <c r="U28" s="14">
        <f t="shared" si="3"/>
        <v>44768</v>
      </c>
      <c r="V28" s="67"/>
      <c r="W28" s="68"/>
      <c r="X28" s="26"/>
      <c r="Y28" s="27"/>
      <c r="Z28" s="28" t="s">
        <v>59</v>
      </c>
    </row>
    <row r="29" spans="1:26" x14ac:dyDescent="0.15">
      <c r="B29" s="9"/>
      <c r="C29" s="10"/>
      <c r="D29" s="10"/>
      <c r="E29" s="10"/>
      <c r="F29" s="10"/>
      <c r="G29" s="10"/>
      <c r="H29" s="10"/>
      <c r="I29" s="10"/>
      <c r="J29" s="10"/>
      <c r="K29" s="5"/>
      <c r="M29" s="15">
        <f t="shared" si="0"/>
        <v>44740</v>
      </c>
      <c r="N29" s="14">
        <f t="shared" si="1"/>
        <v>44740</v>
      </c>
      <c r="O29" s="67"/>
      <c r="P29" s="68"/>
      <c r="Q29" s="26"/>
      <c r="R29" s="27"/>
      <c r="S29" s="28"/>
      <c r="T29" s="15">
        <f t="shared" si="2"/>
        <v>44769</v>
      </c>
      <c r="U29" s="14">
        <f t="shared" si="3"/>
        <v>44769</v>
      </c>
      <c r="V29" s="67" t="s">
        <v>51</v>
      </c>
      <c r="W29" s="68"/>
      <c r="X29" s="26">
        <v>1</v>
      </c>
      <c r="Y29" s="27"/>
      <c r="Z29" s="28"/>
    </row>
    <row r="30" spans="1:26" x14ac:dyDescent="0.15">
      <c r="B30" s="9"/>
      <c r="C30" s="10"/>
      <c r="D30" s="10"/>
      <c r="E30" s="10"/>
      <c r="F30" s="10"/>
      <c r="G30" s="10"/>
      <c r="H30" s="10"/>
      <c r="I30" s="10"/>
      <c r="J30" s="10"/>
      <c r="K30" s="5"/>
      <c r="M30" s="15">
        <f t="shared" si="0"/>
        <v>44741</v>
      </c>
      <c r="N30" s="14">
        <f t="shared" si="1"/>
        <v>44741</v>
      </c>
      <c r="O30" s="67"/>
      <c r="P30" s="68"/>
      <c r="Q30" s="26"/>
      <c r="R30" s="27"/>
      <c r="S30" s="28"/>
      <c r="T30" s="15">
        <f t="shared" si="2"/>
        <v>44770</v>
      </c>
      <c r="U30" s="14">
        <f t="shared" si="3"/>
        <v>44770</v>
      </c>
      <c r="V30" s="67" t="s">
        <v>51</v>
      </c>
      <c r="W30" s="68"/>
      <c r="X30" s="26">
        <v>1</v>
      </c>
      <c r="Y30" s="27"/>
      <c r="Z30" s="28"/>
    </row>
    <row r="31" spans="1:26" x14ac:dyDescent="0.15">
      <c r="A31" s="1" t="b">
        <v>1</v>
      </c>
      <c r="B31" s="9"/>
      <c r="C31" s="10"/>
      <c r="D31" s="10"/>
      <c r="E31" s="10"/>
      <c r="F31" s="10"/>
      <c r="G31" s="10"/>
      <c r="H31" s="10"/>
      <c r="I31" s="10"/>
      <c r="J31" s="10"/>
      <c r="K31" s="5"/>
      <c r="M31" s="15">
        <f t="shared" si="0"/>
        <v>44742</v>
      </c>
      <c r="N31" s="14">
        <f t="shared" si="1"/>
        <v>44742</v>
      </c>
      <c r="O31" s="67"/>
      <c r="P31" s="68"/>
      <c r="Q31" s="26"/>
      <c r="R31" s="27"/>
      <c r="S31" s="28"/>
      <c r="T31" s="15">
        <f t="shared" si="2"/>
        <v>44771</v>
      </c>
      <c r="U31" s="14">
        <f t="shared" si="3"/>
        <v>44771</v>
      </c>
      <c r="V31" s="67" t="s">
        <v>51</v>
      </c>
      <c r="W31" s="68"/>
      <c r="X31" s="26">
        <v>1</v>
      </c>
      <c r="Y31" s="27"/>
      <c r="Z31" s="28"/>
    </row>
    <row r="32" spans="1:26" ht="13.5" customHeight="1" x14ac:dyDescent="0.15">
      <c r="B32" s="9"/>
      <c r="C32" s="10"/>
      <c r="D32" s="10"/>
      <c r="E32" s="10"/>
      <c r="F32" s="10"/>
      <c r="G32" s="10"/>
      <c r="H32" s="54" t="s">
        <v>14</v>
      </c>
      <c r="I32" s="54"/>
      <c r="J32" s="54" t="str">
        <f>IF(A31=FALSE,"未対応","対応済")</f>
        <v>対応済</v>
      </c>
      <c r="K32" s="55"/>
      <c r="M32" s="15">
        <f t="shared" si="0"/>
        <v>44743</v>
      </c>
      <c r="N32" s="14">
        <f t="shared" si="1"/>
        <v>44743</v>
      </c>
      <c r="O32" s="67"/>
      <c r="P32" s="68"/>
      <c r="Q32" s="26"/>
      <c r="R32" s="27"/>
      <c r="S32" s="28"/>
      <c r="T32" s="15">
        <f t="shared" si="2"/>
        <v>44772</v>
      </c>
      <c r="U32" s="14">
        <f t="shared" si="3"/>
        <v>44772</v>
      </c>
      <c r="V32" s="68"/>
      <c r="W32" s="79"/>
      <c r="X32" s="26"/>
      <c r="Y32" s="27"/>
      <c r="Z32" s="28"/>
    </row>
    <row r="33" spans="1:26" ht="13.5" customHeight="1" x14ac:dyDescent="0.15">
      <c r="B33" s="9"/>
      <c r="C33" s="10"/>
      <c r="D33" s="10"/>
      <c r="E33" s="10"/>
      <c r="F33" s="10"/>
      <c r="G33" s="10"/>
      <c r="H33" s="54"/>
      <c r="I33" s="54"/>
      <c r="J33" s="54"/>
      <c r="K33" s="55"/>
      <c r="M33" s="15">
        <f t="shared" si="0"/>
        <v>44744</v>
      </c>
      <c r="N33" s="14">
        <f t="shared" si="1"/>
        <v>44744</v>
      </c>
      <c r="O33" s="67"/>
      <c r="P33" s="68"/>
      <c r="Q33" s="26"/>
      <c r="R33" s="27"/>
      <c r="S33" s="28"/>
      <c r="T33" s="15">
        <f t="shared" si="2"/>
        <v>44773</v>
      </c>
      <c r="U33" s="14">
        <f t="shared" si="3"/>
        <v>44773</v>
      </c>
      <c r="V33" s="67"/>
      <c r="W33" s="68"/>
      <c r="X33" s="26"/>
      <c r="Y33" s="27"/>
      <c r="Z33" s="28"/>
    </row>
    <row r="34" spans="1:26" x14ac:dyDescent="0.15">
      <c r="B34" s="9"/>
      <c r="C34" s="10"/>
      <c r="D34" s="10"/>
      <c r="E34" s="10"/>
      <c r="F34" s="10"/>
      <c r="G34" s="10"/>
      <c r="H34" s="10"/>
      <c r="I34" s="10"/>
      <c r="J34" s="10"/>
      <c r="K34" s="5"/>
      <c r="M34" s="15">
        <f t="shared" si="0"/>
        <v>44745</v>
      </c>
      <c r="N34" s="14">
        <f t="shared" si="1"/>
        <v>44745</v>
      </c>
      <c r="O34" s="67"/>
      <c r="P34" s="68"/>
      <c r="Q34" s="26"/>
      <c r="R34" s="27"/>
      <c r="S34" s="28"/>
      <c r="T34" s="15">
        <f t="shared" si="2"/>
        <v>44774</v>
      </c>
      <c r="U34" s="14">
        <f t="shared" si="3"/>
        <v>44774</v>
      </c>
      <c r="V34" s="67" t="s">
        <v>51</v>
      </c>
      <c r="W34" s="68"/>
      <c r="X34" s="26">
        <v>1</v>
      </c>
      <c r="Y34" s="27"/>
      <c r="Z34" s="28"/>
    </row>
    <row r="35" spans="1:26" x14ac:dyDescent="0.15">
      <c r="B35" s="9"/>
      <c r="C35" s="10"/>
      <c r="D35" s="10"/>
      <c r="E35" s="10"/>
      <c r="F35" s="10"/>
      <c r="G35" s="10"/>
      <c r="H35" s="10"/>
      <c r="I35" s="10"/>
      <c r="J35" s="10"/>
      <c r="K35" s="5"/>
      <c r="M35" s="15">
        <f t="shared" si="0"/>
        <v>44746</v>
      </c>
      <c r="N35" s="14">
        <f t="shared" si="1"/>
        <v>44746</v>
      </c>
      <c r="O35" s="67"/>
      <c r="P35" s="68"/>
      <c r="Q35" s="26"/>
      <c r="R35" s="27"/>
      <c r="S35" s="28"/>
      <c r="T35" s="15">
        <f t="shared" si="2"/>
        <v>44775</v>
      </c>
      <c r="U35" s="14">
        <f t="shared" si="3"/>
        <v>44775</v>
      </c>
      <c r="V35" s="67" t="s">
        <v>51</v>
      </c>
      <c r="W35" s="68"/>
      <c r="X35" s="26">
        <v>1</v>
      </c>
      <c r="Y35" s="27"/>
      <c r="Z35" s="28"/>
    </row>
    <row r="36" spans="1:26" x14ac:dyDescent="0.15">
      <c r="B36" s="9"/>
      <c r="C36" s="10"/>
      <c r="D36" s="10"/>
      <c r="E36" s="10"/>
      <c r="F36" s="10"/>
      <c r="G36" s="10"/>
      <c r="H36" s="10"/>
      <c r="I36" s="10"/>
      <c r="J36" s="10"/>
      <c r="K36" s="5"/>
      <c r="M36" s="15">
        <f t="shared" si="0"/>
        <v>44747</v>
      </c>
      <c r="N36" s="14">
        <f t="shared" si="1"/>
        <v>44747</v>
      </c>
      <c r="O36" s="67"/>
      <c r="P36" s="68"/>
      <c r="Q36" s="26"/>
      <c r="R36" s="27"/>
      <c r="S36" s="28"/>
      <c r="T36" s="15">
        <f t="shared" si="2"/>
        <v>44776</v>
      </c>
      <c r="U36" s="14">
        <f t="shared" si="3"/>
        <v>44776</v>
      </c>
      <c r="V36" s="67" t="s">
        <v>51</v>
      </c>
      <c r="W36" s="68"/>
      <c r="X36" s="26">
        <v>1</v>
      </c>
      <c r="Y36" s="27"/>
      <c r="Z36" s="28"/>
    </row>
    <row r="37" spans="1:26" x14ac:dyDescent="0.15">
      <c r="A37" s="1" t="b">
        <v>1</v>
      </c>
      <c r="B37" s="9"/>
      <c r="C37" s="10"/>
      <c r="D37" s="10"/>
      <c r="E37" s="10"/>
      <c r="F37" s="10"/>
      <c r="G37" s="10"/>
      <c r="H37" s="10"/>
      <c r="I37" s="10"/>
      <c r="J37" s="10"/>
      <c r="K37" s="5"/>
      <c r="M37" s="15">
        <f t="shared" si="0"/>
        <v>44748</v>
      </c>
      <c r="N37" s="14">
        <f t="shared" si="1"/>
        <v>44748</v>
      </c>
      <c r="O37" s="67"/>
      <c r="P37" s="68"/>
      <c r="Q37" s="26"/>
      <c r="R37" s="27"/>
      <c r="S37" s="28"/>
      <c r="T37" s="15">
        <f t="shared" si="2"/>
        <v>44777</v>
      </c>
      <c r="U37" s="14">
        <f t="shared" si="3"/>
        <v>44777</v>
      </c>
      <c r="V37" s="67" t="s">
        <v>51</v>
      </c>
      <c r="W37" s="68"/>
      <c r="X37" s="26">
        <v>1</v>
      </c>
      <c r="Y37" s="27"/>
      <c r="Z37" s="28"/>
    </row>
    <row r="38" spans="1:26" x14ac:dyDescent="0.15">
      <c r="B38" s="9"/>
      <c r="C38" s="10"/>
      <c r="D38" s="10"/>
      <c r="E38" s="10"/>
      <c r="F38" s="10"/>
      <c r="G38" s="10"/>
      <c r="H38" s="10"/>
      <c r="I38" s="10"/>
      <c r="J38" s="10"/>
      <c r="K38" s="5"/>
      <c r="M38" s="15">
        <f t="shared" si="0"/>
        <v>44749</v>
      </c>
      <c r="N38" s="14">
        <f>M38</f>
        <v>44749</v>
      </c>
      <c r="O38" s="67"/>
      <c r="P38" s="68"/>
      <c r="Q38" s="26"/>
      <c r="R38" s="27"/>
      <c r="S38" s="28"/>
      <c r="T38" s="15">
        <f t="shared" si="2"/>
        <v>44778</v>
      </c>
      <c r="U38" s="14">
        <f t="shared" si="3"/>
        <v>44778</v>
      </c>
      <c r="V38" s="67" t="s">
        <v>51</v>
      </c>
      <c r="W38" s="68"/>
      <c r="X38" s="26">
        <v>1</v>
      </c>
      <c r="Y38" s="27"/>
      <c r="Z38" s="28"/>
    </row>
    <row r="39" spans="1:26" ht="13.5" customHeight="1" x14ac:dyDescent="0.15">
      <c r="B39" s="9"/>
      <c r="C39" s="10"/>
      <c r="D39" s="10"/>
      <c r="E39" s="10"/>
      <c r="F39" s="10"/>
      <c r="G39" s="10"/>
      <c r="H39" s="54" t="s">
        <v>14</v>
      </c>
      <c r="I39" s="54"/>
      <c r="J39" s="54" t="str">
        <f ca="1">IF(J43&lt;5,"未達成","達成！")</f>
        <v>達成！</v>
      </c>
      <c r="K39" s="55"/>
      <c r="M39" s="15">
        <f t="shared" si="0"/>
        <v>44750</v>
      </c>
      <c r="N39" s="14">
        <f t="shared" si="1"/>
        <v>44750</v>
      </c>
      <c r="O39" s="67"/>
      <c r="P39" s="68"/>
      <c r="Q39" s="26"/>
      <c r="R39" s="27"/>
      <c r="S39" s="28"/>
      <c r="T39" s="15">
        <f t="shared" si="2"/>
        <v>44779</v>
      </c>
      <c r="U39" s="14">
        <f t="shared" si="3"/>
        <v>44779</v>
      </c>
      <c r="V39" s="67"/>
      <c r="W39" s="68"/>
      <c r="X39" s="26"/>
      <c r="Y39" s="27"/>
      <c r="Z39" s="28"/>
    </row>
    <row r="40" spans="1:26" ht="13.5" customHeight="1" x14ac:dyDescent="0.15">
      <c r="B40" s="6" t="s">
        <v>15</v>
      </c>
      <c r="C40" s="10"/>
      <c r="D40" s="10"/>
      <c r="E40" s="10"/>
      <c r="F40" s="10"/>
      <c r="G40" s="10"/>
      <c r="H40" s="54"/>
      <c r="I40" s="54"/>
      <c r="J40" s="54"/>
      <c r="K40" s="55"/>
      <c r="M40" s="15">
        <f t="shared" si="0"/>
        <v>44751</v>
      </c>
      <c r="N40" s="14">
        <f t="shared" si="1"/>
        <v>44751</v>
      </c>
      <c r="O40" s="67"/>
      <c r="P40" s="68"/>
      <c r="Q40" s="26"/>
      <c r="R40" s="27"/>
      <c r="S40" s="28"/>
      <c r="T40" s="15">
        <f t="shared" si="2"/>
        <v>44780</v>
      </c>
      <c r="U40" s="14">
        <f t="shared" si="3"/>
        <v>44780</v>
      </c>
      <c r="V40" s="67"/>
      <c r="W40" s="68"/>
      <c r="X40" s="26"/>
      <c r="Y40" s="27"/>
      <c r="Z40" s="28"/>
    </row>
    <row r="41" spans="1:26" ht="14.25" thickBot="1" x14ac:dyDescent="0.2">
      <c r="B41" s="9"/>
      <c r="C41" s="10"/>
      <c r="D41" s="10"/>
      <c r="E41" s="10"/>
      <c r="F41" s="10"/>
      <c r="G41" s="10"/>
      <c r="H41" s="10"/>
      <c r="I41" s="10"/>
      <c r="J41" s="10"/>
      <c r="K41" s="5"/>
      <c r="M41" s="15" t="str">
        <f t="shared" si="0"/>
        <v/>
      </c>
      <c r="N41" s="14" t="str">
        <f t="shared" si="1"/>
        <v/>
      </c>
      <c r="O41" s="67"/>
      <c r="P41" s="68"/>
      <c r="Q41" s="26"/>
      <c r="R41" s="27"/>
      <c r="S41" s="28"/>
      <c r="T41" s="15">
        <f t="shared" si="2"/>
        <v>44781</v>
      </c>
      <c r="U41" s="14">
        <f t="shared" si="3"/>
        <v>44781</v>
      </c>
      <c r="V41" s="67"/>
      <c r="W41" s="68"/>
      <c r="X41" s="26"/>
      <c r="Y41" s="27"/>
      <c r="Z41" s="28"/>
    </row>
    <row r="42" spans="1:26" ht="15" thickBot="1" x14ac:dyDescent="0.2">
      <c r="B42" s="6" t="s">
        <v>16</v>
      </c>
      <c r="C42" s="4"/>
      <c r="D42" s="4"/>
      <c r="E42" s="24">
        <f ca="1">Q52+ROUNDDOWN(S52/7.75,0)</f>
        <v>3</v>
      </c>
      <c r="F42" s="25" t="s">
        <v>5</v>
      </c>
      <c r="G42" s="24">
        <f ca="1">(S52/7.75-ROUNDDOWN(S52/7.75,0))*7.75</f>
        <v>0</v>
      </c>
      <c r="H42" s="4" t="s">
        <v>20</v>
      </c>
      <c r="I42" s="10"/>
      <c r="J42" s="10"/>
      <c r="K42" s="5"/>
      <c r="M42" s="15" t="str">
        <f t="shared" si="0"/>
        <v/>
      </c>
      <c r="N42" s="14" t="str">
        <f t="shared" si="1"/>
        <v/>
      </c>
      <c r="O42" s="67"/>
      <c r="P42" s="68"/>
      <c r="Q42" s="26"/>
      <c r="R42" s="27"/>
      <c r="S42" s="28"/>
      <c r="T42" s="15">
        <f t="shared" si="2"/>
        <v>44782</v>
      </c>
      <c r="U42" s="14">
        <f>T42</f>
        <v>44782</v>
      </c>
      <c r="V42" s="67"/>
      <c r="W42" s="68"/>
      <c r="X42" s="26"/>
      <c r="Y42" s="27"/>
      <c r="Z42" s="28"/>
    </row>
    <row r="43" spans="1:26" ht="14.25" customHeight="1" thickBot="1" x14ac:dyDescent="0.2">
      <c r="B43" s="6"/>
      <c r="C43" s="4"/>
      <c r="D43" s="4"/>
      <c r="E43" s="25"/>
      <c r="F43" s="25"/>
      <c r="G43" s="25"/>
      <c r="H43" s="4"/>
      <c r="I43" s="51" t="s">
        <v>21</v>
      </c>
      <c r="J43" s="61">
        <f ca="1">SUM(E42,E44,E46)+ROUNDDOWN(SUM(G42,G44,G46)/7.75,0)</f>
        <v>5</v>
      </c>
      <c r="K43" s="50" t="s">
        <v>5</v>
      </c>
      <c r="M43" s="15" t="str">
        <f t="shared" si="0"/>
        <v/>
      </c>
      <c r="N43" s="14" t="str">
        <f t="shared" si="1"/>
        <v/>
      </c>
      <c r="O43" s="67"/>
      <c r="P43" s="68"/>
      <c r="Q43" s="26"/>
      <c r="R43" s="27"/>
      <c r="S43" s="28"/>
      <c r="T43" s="15">
        <f t="shared" si="2"/>
        <v>44783</v>
      </c>
      <c r="U43" s="14">
        <f t="shared" si="3"/>
        <v>44783</v>
      </c>
      <c r="V43" s="67"/>
      <c r="W43" s="68"/>
      <c r="X43" s="26"/>
      <c r="Y43" s="27"/>
      <c r="Z43" s="28"/>
    </row>
    <row r="44" spans="1:26" ht="14.25" customHeight="1" thickBot="1" x14ac:dyDescent="0.2">
      <c r="B44" s="6" t="s">
        <v>17</v>
      </c>
      <c r="C44" s="4"/>
      <c r="D44" s="4"/>
      <c r="E44" s="24">
        <f ca="1">Q54+ROUNDDOWN(S54/7.75,0)</f>
        <v>0</v>
      </c>
      <c r="F44" s="25" t="s">
        <v>5</v>
      </c>
      <c r="G44" s="24">
        <f ca="1">(S54/7.75-ROUNDDOWN(S54/7.75,0))*7.75</f>
        <v>0</v>
      </c>
      <c r="H44" s="4" t="s">
        <v>20</v>
      </c>
      <c r="I44" s="51"/>
      <c r="J44" s="62"/>
      <c r="K44" s="50"/>
      <c r="M44" s="15" t="str">
        <f t="shared" si="0"/>
        <v/>
      </c>
      <c r="N44" s="14" t="str">
        <f t="shared" si="1"/>
        <v/>
      </c>
      <c r="O44" s="67"/>
      <c r="P44" s="68"/>
      <c r="Q44" s="26"/>
      <c r="R44" s="27"/>
      <c r="S44" s="28"/>
      <c r="T44" s="15">
        <f t="shared" si="2"/>
        <v>44784</v>
      </c>
      <c r="U44" s="14">
        <f t="shared" si="3"/>
        <v>44784</v>
      </c>
      <c r="V44" s="67"/>
      <c r="W44" s="68"/>
      <c r="X44" s="26"/>
      <c r="Y44" s="27"/>
      <c r="Z44" s="28"/>
    </row>
    <row r="45" spans="1:26" ht="15" thickBot="1" x14ac:dyDescent="0.2">
      <c r="B45" s="6"/>
      <c r="C45" s="4"/>
      <c r="D45" s="4"/>
      <c r="E45" s="25"/>
      <c r="F45" s="25"/>
      <c r="G45" s="25"/>
      <c r="H45" s="4"/>
      <c r="I45" s="4" t="s">
        <v>22</v>
      </c>
      <c r="J45" s="10"/>
      <c r="K45" s="5"/>
      <c r="M45" s="15" t="str">
        <f t="shared" si="0"/>
        <v/>
      </c>
      <c r="N45" s="14" t="str">
        <f t="shared" si="1"/>
        <v/>
      </c>
      <c r="O45" s="67"/>
      <c r="P45" s="68"/>
      <c r="Q45" s="26"/>
      <c r="R45" s="27"/>
      <c r="S45" s="28"/>
      <c r="T45" s="15">
        <f t="shared" si="2"/>
        <v>44785</v>
      </c>
      <c r="U45" s="14">
        <f t="shared" si="3"/>
        <v>44785</v>
      </c>
      <c r="V45" s="67"/>
      <c r="W45" s="68"/>
      <c r="X45" s="26"/>
      <c r="Y45" s="27"/>
      <c r="Z45" s="28"/>
    </row>
    <row r="46" spans="1:26" ht="15" thickBot="1" x14ac:dyDescent="0.2">
      <c r="B46" s="6" t="s">
        <v>18</v>
      </c>
      <c r="C46" s="4"/>
      <c r="D46" s="4"/>
      <c r="E46" s="24">
        <f ca="1">SUM(Q56:Q59)+ROUNDDOWN(SUM(S56:S59)/7.75,0)</f>
        <v>2</v>
      </c>
      <c r="F46" s="25" t="s">
        <v>5</v>
      </c>
      <c r="G46" s="24">
        <f ca="1">(S56/7.75-ROUNDDOWN(S56/7.75,0))*7.75</f>
        <v>0</v>
      </c>
      <c r="H46" s="4" t="s">
        <v>20</v>
      </c>
      <c r="I46" s="10"/>
      <c r="J46" s="10"/>
      <c r="K46" s="5"/>
      <c r="M46" s="15" t="str">
        <f t="shared" si="0"/>
        <v/>
      </c>
      <c r="N46" s="14" t="str">
        <f t="shared" si="1"/>
        <v/>
      </c>
      <c r="O46" s="67"/>
      <c r="P46" s="68"/>
      <c r="Q46" s="26"/>
      <c r="R46" s="27"/>
      <c r="S46" s="28"/>
      <c r="T46" s="15" t="str">
        <f t="shared" si="2"/>
        <v/>
      </c>
      <c r="U46" s="14" t="str">
        <f t="shared" si="3"/>
        <v/>
      </c>
      <c r="V46" s="67"/>
      <c r="W46" s="68"/>
      <c r="X46" s="26"/>
      <c r="Y46" s="27"/>
      <c r="Z46" s="28"/>
    </row>
    <row r="47" spans="1:26" x14ac:dyDescent="0.15">
      <c r="B47" s="9"/>
      <c r="C47" s="10"/>
      <c r="D47" s="10"/>
      <c r="E47" s="10"/>
      <c r="F47" s="10"/>
      <c r="G47" s="10"/>
      <c r="H47" s="10"/>
      <c r="I47" s="10"/>
      <c r="J47" s="10"/>
      <c r="K47" s="5"/>
      <c r="M47" s="15" t="str">
        <f t="shared" si="0"/>
        <v/>
      </c>
      <c r="N47" s="14" t="str">
        <f t="shared" si="1"/>
        <v/>
      </c>
      <c r="O47" s="67"/>
      <c r="P47" s="68"/>
      <c r="Q47" s="26"/>
      <c r="R47" s="27"/>
      <c r="S47" s="28"/>
      <c r="T47" s="15" t="str">
        <f t="shared" si="2"/>
        <v/>
      </c>
      <c r="U47" s="14" t="str">
        <f t="shared" si="3"/>
        <v/>
      </c>
      <c r="V47" s="67"/>
      <c r="W47" s="68"/>
      <c r="X47" s="26"/>
      <c r="Y47" s="27"/>
      <c r="Z47" s="28"/>
    </row>
    <row r="48" spans="1:26" x14ac:dyDescent="0.15">
      <c r="A48" s="1" t="b">
        <v>0</v>
      </c>
      <c r="B48" s="9"/>
      <c r="C48" s="10"/>
      <c r="D48" s="10"/>
      <c r="E48" s="10"/>
      <c r="F48" s="10"/>
      <c r="G48" s="10"/>
      <c r="H48" s="10"/>
      <c r="I48" s="10"/>
      <c r="J48" s="10"/>
      <c r="K48" s="5"/>
      <c r="M48" s="15" t="str">
        <f t="shared" si="0"/>
        <v/>
      </c>
      <c r="N48" s="14" t="str">
        <f t="shared" si="1"/>
        <v/>
      </c>
      <c r="O48" s="67"/>
      <c r="P48" s="68"/>
      <c r="Q48" s="26"/>
      <c r="R48" s="27"/>
      <c r="S48" s="28"/>
      <c r="T48" s="15" t="str">
        <f t="shared" si="2"/>
        <v/>
      </c>
      <c r="U48" s="14" t="str">
        <f t="shared" si="3"/>
        <v/>
      </c>
      <c r="V48" s="67"/>
      <c r="W48" s="68"/>
      <c r="X48" s="26"/>
      <c r="Y48" s="27"/>
      <c r="Z48" s="28"/>
    </row>
    <row r="49" spans="2:26" ht="14.25" thickBot="1" x14ac:dyDescent="0.2">
      <c r="B49" s="9"/>
      <c r="C49" s="10"/>
      <c r="D49" s="10"/>
      <c r="E49" s="10"/>
      <c r="F49" s="10"/>
      <c r="G49" s="10"/>
      <c r="H49" s="10"/>
      <c r="I49" s="10"/>
      <c r="J49" s="10"/>
      <c r="K49" s="5"/>
      <c r="M49" s="15" t="str">
        <f t="shared" si="0"/>
        <v/>
      </c>
      <c r="N49" s="14" t="str">
        <f t="shared" si="1"/>
        <v/>
      </c>
      <c r="O49" s="67"/>
      <c r="P49" s="68"/>
      <c r="Q49" s="26"/>
      <c r="R49" s="27"/>
      <c r="S49" s="29"/>
      <c r="T49" s="15" t="str">
        <f t="shared" si="2"/>
        <v/>
      </c>
      <c r="U49" s="14" t="str">
        <f t="shared" si="3"/>
        <v/>
      </c>
      <c r="V49" s="67"/>
      <c r="W49" s="68"/>
      <c r="X49" s="26"/>
      <c r="Y49" s="27"/>
      <c r="Z49" s="29"/>
    </row>
    <row r="50" spans="2:26" ht="15" thickBot="1" x14ac:dyDescent="0.2">
      <c r="B50" s="6" t="s">
        <v>23</v>
      </c>
      <c r="C50" s="4"/>
      <c r="D50" s="4"/>
      <c r="E50" s="8" t="s">
        <v>54</v>
      </c>
      <c r="F50" s="4" t="s">
        <v>3</v>
      </c>
      <c r="G50" s="8">
        <v>7</v>
      </c>
      <c r="H50" s="4" t="s">
        <v>4</v>
      </c>
      <c r="I50" s="8">
        <v>27</v>
      </c>
      <c r="J50" s="4" t="s">
        <v>26</v>
      </c>
      <c r="K50" s="5"/>
    </row>
    <row r="51" spans="2:26" ht="15" thickBot="1" x14ac:dyDescent="0.2">
      <c r="B51" s="6"/>
      <c r="C51" s="4"/>
      <c r="D51" s="4"/>
      <c r="E51" s="4"/>
      <c r="F51" s="4"/>
      <c r="G51" s="4"/>
      <c r="H51" s="4"/>
      <c r="I51" s="4"/>
      <c r="J51" s="4"/>
      <c r="K51" s="5"/>
      <c r="N51" s="1" t="s">
        <v>52</v>
      </c>
    </row>
    <row r="52" spans="2:26" ht="15" thickBot="1" x14ac:dyDescent="0.2">
      <c r="B52" s="6"/>
      <c r="C52" s="4"/>
      <c r="D52" s="4"/>
      <c r="E52" s="8" t="s">
        <v>55</v>
      </c>
      <c r="F52" s="4" t="s">
        <v>3</v>
      </c>
      <c r="G52" s="8">
        <v>8</v>
      </c>
      <c r="H52" s="4" t="s">
        <v>4</v>
      </c>
      <c r="I52" s="8">
        <v>7</v>
      </c>
      <c r="J52" s="4" t="s">
        <v>27</v>
      </c>
      <c r="K52" s="5"/>
      <c r="O52" s="71" t="s">
        <v>42</v>
      </c>
      <c r="P52" s="72"/>
      <c r="Q52" s="71">
        <f ca="1">SUMIF($V$12:$W$49,O52,$X$12:$X$49)+SUMIF($O$12:$P$49,O52,$Q$12:$Q$49)</f>
        <v>3</v>
      </c>
      <c r="R52" s="75" t="s">
        <v>5</v>
      </c>
      <c r="S52" s="75">
        <f ca="1">SUMIF($V$12:$W$49,O52,$Y$12:$Y$49)+SUMIF($O$12:$P$49,O52,$R$12:$R$49)</f>
        <v>0</v>
      </c>
      <c r="T52" s="72" t="s">
        <v>20</v>
      </c>
    </row>
    <row r="53" spans="2:26" ht="15" thickBot="1" x14ac:dyDescent="0.2">
      <c r="B53" s="6"/>
      <c r="C53" s="4"/>
      <c r="D53" s="4"/>
      <c r="E53" s="4"/>
      <c r="F53" s="4"/>
      <c r="G53" s="4"/>
      <c r="H53" s="4"/>
      <c r="I53" s="4"/>
      <c r="J53" s="4"/>
      <c r="K53" s="5"/>
      <c r="O53" s="73"/>
      <c r="P53" s="74"/>
      <c r="Q53" s="73"/>
      <c r="R53" s="76"/>
      <c r="S53" s="76"/>
      <c r="T53" s="74"/>
    </row>
    <row r="54" spans="2:26" ht="13.5" customHeight="1" thickBot="1" x14ac:dyDescent="0.2">
      <c r="B54" s="6"/>
      <c r="C54" s="4"/>
      <c r="D54" s="4"/>
      <c r="E54" s="18" t="s">
        <v>21</v>
      </c>
      <c r="F54" s="19">
        <f>IF(I52&gt;0,VALUE(E52&amp;"/"&amp;G52&amp;"/"&amp;I52)-VALUE(E50&amp;"/"&amp;G50&amp;"/"&amp;I50),0)</f>
        <v>11</v>
      </c>
      <c r="G54" s="20" t="s">
        <v>5</v>
      </c>
      <c r="H54" s="4"/>
      <c r="I54" s="4"/>
      <c r="J54" s="4"/>
      <c r="K54" s="5"/>
      <c r="O54" s="71" t="s">
        <v>44</v>
      </c>
      <c r="P54" s="72"/>
      <c r="Q54" s="71">
        <f t="shared" ref="Q54" ca="1" si="4">SUMIF($V$12:$W$49,O54,$X$12:$X$49)+SUMIF($O$12:$P$49,O54,$Q$12:$Q$49)</f>
        <v>0</v>
      </c>
      <c r="R54" s="75" t="s">
        <v>5</v>
      </c>
      <c r="S54" s="75">
        <f t="shared" ref="S54" ca="1" si="5">SUMIF($V$12:$W$49,O54,$Y$12:$Y$49)+SUMIF($O$12:$P$49,O54,$R$12:$R$49)</f>
        <v>0</v>
      </c>
      <c r="T54" s="72" t="s">
        <v>20</v>
      </c>
    </row>
    <row r="55" spans="2:26" ht="14.25" thickBot="1" x14ac:dyDescent="0.2">
      <c r="B55" s="9"/>
      <c r="C55" s="10"/>
      <c r="D55" s="10"/>
      <c r="E55" s="10"/>
      <c r="F55" s="10"/>
      <c r="G55" s="10"/>
      <c r="H55" s="10"/>
      <c r="I55" s="10"/>
      <c r="J55" s="10"/>
      <c r="K55" s="5"/>
      <c r="O55" s="73"/>
      <c r="P55" s="74"/>
      <c r="Q55" s="73"/>
      <c r="R55" s="76"/>
      <c r="S55" s="76"/>
      <c r="T55" s="74"/>
    </row>
    <row r="56" spans="2:26" ht="13.5" customHeight="1" x14ac:dyDescent="0.15">
      <c r="B56" s="64" t="s">
        <v>28</v>
      </c>
      <c r="C56" s="65"/>
      <c r="D56" s="65"/>
      <c r="E56" s="66"/>
      <c r="F56" s="61">
        <f ca="1">F54+J43</f>
        <v>16</v>
      </c>
      <c r="G56" s="63" t="s">
        <v>5</v>
      </c>
      <c r="H56" s="54" t="s">
        <v>14</v>
      </c>
      <c r="I56" s="54"/>
      <c r="J56" s="54" t="str">
        <f ca="1">IF(F56&lt;30,"未達成","達成！")</f>
        <v>未達成</v>
      </c>
      <c r="K56" s="55"/>
      <c r="O56" s="71" t="s">
        <v>45</v>
      </c>
      <c r="P56" s="72"/>
      <c r="Q56" s="71">
        <f t="shared" ref="Q56" ca="1" si="6">SUMIF($V$12:$W$49,O56,$X$12:$X$49)+SUMIF($O$12:$P$49,O56,$Q$12:$Q$49)</f>
        <v>2</v>
      </c>
      <c r="R56" s="75" t="s">
        <v>5</v>
      </c>
      <c r="S56" s="75">
        <f t="shared" ref="S56" ca="1" si="7">SUMIF($V$12:$W$49,O56,$Y$12:$Y$49)+SUMIF($O$12:$P$49,O56,$R$12:$R$49)</f>
        <v>0</v>
      </c>
      <c r="T56" s="72" t="s">
        <v>20</v>
      </c>
    </row>
    <row r="57" spans="2:26" ht="14.25" customHeight="1" thickBot="1" x14ac:dyDescent="0.2">
      <c r="B57" s="64"/>
      <c r="C57" s="65"/>
      <c r="D57" s="65"/>
      <c r="E57" s="66"/>
      <c r="F57" s="62"/>
      <c r="G57" s="63"/>
      <c r="H57" s="54"/>
      <c r="I57" s="54"/>
      <c r="J57" s="54"/>
      <c r="K57" s="55"/>
      <c r="O57" s="73"/>
      <c r="P57" s="74"/>
      <c r="Q57" s="73"/>
      <c r="R57" s="76"/>
      <c r="S57" s="76"/>
      <c r="T57" s="74"/>
    </row>
    <row r="58" spans="2:26" x14ac:dyDescent="0.15">
      <c r="B58" s="9" t="s">
        <v>29</v>
      </c>
      <c r="C58" s="10"/>
      <c r="D58" s="10"/>
      <c r="E58" s="10"/>
      <c r="F58" s="10"/>
      <c r="G58" s="10"/>
      <c r="H58" s="10"/>
      <c r="I58" s="10"/>
      <c r="J58" s="10"/>
      <c r="K58" s="5"/>
      <c r="O58" s="71" t="s">
        <v>46</v>
      </c>
      <c r="P58" s="72"/>
      <c r="Q58" s="71">
        <f t="shared" ref="Q58" ca="1" si="8">SUMIF($V$12:$W$49,O58,$X$12:$X$49)+SUMIF($O$12:$P$49,O58,$Q$12:$Q$49)</f>
        <v>0</v>
      </c>
      <c r="R58" s="75" t="s">
        <v>5</v>
      </c>
      <c r="S58" s="75">
        <f t="shared" ref="S58" ca="1" si="9">SUMIF($V$12:$W$49,O58,$Y$12:$Y$49)+SUMIF($O$12:$P$49,O58,$R$12:$R$49)</f>
        <v>0</v>
      </c>
      <c r="T58" s="72" t="s">
        <v>20</v>
      </c>
    </row>
    <row r="59" spans="2:26" x14ac:dyDescent="0.15">
      <c r="B59" s="9"/>
      <c r="C59" s="10"/>
      <c r="D59" s="10"/>
      <c r="E59" s="10"/>
      <c r="F59" s="10"/>
      <c r="G59" s="10"/>
      <c r="H59" s="10"/>
      <c r="I59" s="10"/>
      <c r="J59" s="10"/>
      <c r="K59" s="5"/>
      <c r="O59" s="73"/>
      <c r="P59" s="74"/>
      <c r="Q59" s="73"/>
      <c r="R59" s="76"/>
      <c r="S59" s="76"/>
      <c r="T59" s="74"/>
    </row>
    <row r="60" spans="2:26" x14ac:dyDescent="0.15">
      <c r="B60" s="9"/>
      <c r="C60" s="10"/>
      <c r="D60" s="10"/>
      <c r="E60" s="10"/>
      <c r="F60" s="10"/>
      <c r="G60" s="10"/>
      <c r="H60" s="10"/>
      <c r="I60" s="10"/>
      <c r="J60" s="10"/>
      <c r="K60" s="5"/>
      <c r="O60" s="71" t="s">
        <v>21</v>
      </c>
      <c r="P60" s="72"/>
      <c r="Q60" s="71">
        <f ca="1">SUM(Q52:Q59)+ROUNDDOWN(SUM(S52:S59)/7.75,0)</f>
        <v>5</v>
      </c>
      <c r="R60" s="75" t="s">
        <v>5</v>
      </c>
      <c r="S60" s="75">
        <f ca="1">(SUM(S52:S59)/7.75-ROUNDDOWN(SUM(S52:S59)/7.75,0))*7.75</f>
        <v>0</v>
      </c>
      <c r="T60" s="72" t="s">
        <v>20</v>
      </c>
    </row>
    <row r="61" spans="2:26" ht="14.25" thickBot="1" x14ac:dyDescent="0.2">
      <c r="B61" s="21"/>
      <c r="C61" s="22"/>
      <c r="D61" s="22"/>
      <c r="E61" s="22"/>
      <c r="F61" s="22"/>
      <c r="G61" s="22"/>
      <c r="H61" s="22"/>
      <c r="I61" s="22"/>
      <c r="J61" s="22"/>
      <c r="K61" s="23"/>
      <c r="O61" s="73"/>
      <c r="P61" s="74"/>
      <c r="Q61" s="73"/>
      <c r="R61" s="76"/>
      <c r="S61" s="76"/>
      <c r="T61" s="74"/>
    </row>
    <row r="62" spans="2:26" ht="18.75" customHeight="1" thickTop="1" x14ac:dyDescent="0.15">
      <c r="B62" s="56" t="s">
        <v>30</v>
      </c>
      <c r="C62" s="56"/>
      <c r="D62" s="56"/>
      <c r="E62" s="57" t="s">
        <v>32</v>
      </c>
      <c r="F62" s="57"/>
      <c r="G62" s="58" t="str">
        <f>IF(AND(A14=TRUE,A31=TRUE,A37=TRUE,A48=TRUE),"未確認項目はありません。","未確認の項目があります。")</f>
        <v>未確認の項目があります。</v>
      </c>
      <c r="H62" s="58"/>
      <c r="I62" s="58"/>
      <c r="J62" s="58"/>
      <c r="K62" s="58"/>
    </row>
    <row r="63" spans="2:26" x14ac:dyDescent="0.15">
      <c r="B63" s="56"/>
      <c r="C63" s="56"/>
      <c r="D63" s="56"/>
      <c r="E63" s="57"/>
      <c r="F63" s="57"/>
      <c r="G63" s="58"/>
      <c r="H63" s="58"/>
      <c r="I63" s="58"/>
      <c r="J63" s="58"/>
      <c r="K63" s="58"/>
    </row>
    <row r="66" spans="15:15" x14ac:dyDescent="0.15">
      <c r="O66" s="1" t="s">
        <v>42</v>
      </c>
    </row>
    <row r="67" spans="15:15" x14ac:dyDescent="0.15">
      <c r="O67" s="1" t="s">
        <v>44</v>
      </c>
    </row>
    <row r="68" spans="15:15" x14ac:dyDescent="0.15">
      <c r="O68" s="1" t="s">
        <v>45</v>
      </c>
    </row>
    <row r="69" spans="15:15" x14ac:dyDescent="0.15">
      <c r="O69" s="1" t="s">
        <v>51</v>
      </c>
    </row>
    <row r="70" spans="15:15" x14ac:dyDescent="0.15">
      <c r="O70" s="1" t="s">
        <v>46</v>
      </c>
    </row>
  </sheetData>
  <mergeCells count="146">
    <mergeCell ref="B1:K2"/>
    <mergeCell ref="M1:Z2"/>
    <mergeCell ref="B3:D4"/>
    <mergeCell ref="E3:G4"/>
    <mergeCell ref="M4:O4"/>
    <mergeCell ref="P4:R4"/>
    <mergeCell ref="B8:D8"/>
    <mergeCell ref="M10:N11"/>
    <mergeCell ref="O10:R10"/>
    <mergeCell ref="S10:S11"/>
    <mergeCell ref="T10:U11"/>
    <mergeCell ref="V10:Y10"/>
    <mergeCell ref="M5:O5"/>
    <mergeCell ref="P5:R5"/>
    <mergeCell ref="B6:D6"/>
    <mergeCell ref="M6:O6"/>
    <mergeCell ref="P6:R6"/>
    <mergeCell ref="M7:O7"/>
    <mergeCell ref="P7:R7"/>
    <mergeCell ref="O14:P14"/>
    <mergeCell ref="V14:W14"/>
    <mergeCell ref="O15:P15"/>
    <mergeCell ref="V15:W15"/>
    <mergeCell ref="O16:P16"/>
    <mergeCell ref="V16:W16"/>
    <mergeCell ref="Z10:Z11"/>
    <mergeCell ref="O11:P11"/>
    <mergeCell ref="V11:W11"/>
    <mergeCell ref="O12:P12"/>
    <mergeCell ref="V12:W12"/>
    <mergeCell ref="O13:P13"/>
    <mergeCell ref="V13:W13"/>
    <mergeCell ref="D23:F24"/>
    <mergeCell ref="G23:G24"/>
    <mergeCell ref="H23:J24"/>
    <mergeCell ref="K23:K24"/>
    <mergeCell ref="O23:P23"/>
    <mergeCell ref="V23:W23"/>
    <mergeCell ref="O17:P17"/>
    <mergeCell ref="V17:W17"/>
    <mergeCell ref="O18:P18"/>
    <mergeCell ref="V18:W18"/>
    <mergeCell ref="H19:J20"/>
    <mergeCell ref="K19:K20"/>
    <mergeCell ref="O19:P19"/>
    <mergeCell ref="V19:W19"/>
    <mergeCell ref="O20:P20"/>
    <mergeCell ref="V20:W20"/>
    <mergeCell ref="H26:J27"/>
    <mergeCell ref="K26:K27"/>
    <mergeCell ref="O26:P26"/>
    <mergeCell ref="V26:W26"/>
    <mergeCell ref="O27:P27"/>
    <mergeCell ref="V27:W27"/>
    <mergeCell ref="O21:P21"/>
    <mergeCell ref="V21:W21"/>
    <mergeCell ref="O22:P22"/>
    <mergeCell ref="V22:W22"/>
    <mergeCell ref="O28:P28"/>
    <mergeCell ref="V28:W28"/>
    <mergeCell ref="O29:P29"/>
    <mergeCell ref="V29:W29"/>
    <mergeCell ref="O30:P30"/>
    <mergeCell ref="V30:W30"/>
    <mergeCell ref="O24:P24"/>
    <mergeCell ref="V24:W24"/>
    <mergeCell ref="O25:P25"/>
    <mergeCell ref="V25:W25"/>
    <mergeCell ref="O34:P34"/>
    <mergeCell ref="V34:W34"/>
    <mergeCell ref="O35:P35"/>
    <mergeCell ref="V35:W35"/>
    <mergeCell ref="O36:P36"/>
    <mergeCell ref="V36:W36"/>
    <mergeCell ref="O31:P31"/>
    <mergeCell ref="V31:W31"/>
    <mergeCell ref="H32:I33"/>
    <mergeCell ref="J32:K33"/>
    <mergeCell ref="O32:P32"/>
    <mergeCell ref="V32:W32"/>
    <mergeCell ref="O33:P33"/>
    <mergeCell ref="V33:W33"/>
    <mergeCell ref="I43:I44"/>
    <mergeCell ref="J43:J44"/>
    <mergeCell ref="K43:K44"/>
    <mergeCell ref="O43:P43"/>
    <mergeCell ref="V43:W43"/>
    <mergeCell ref="O44:P44"/>
    <mergeCell ref="O37:P37"/>
    <mergeCell ref="V37:W37"/>
    <mergeCell ref="O38:P38"/>
    <mergeCell ref="V38:W38"/>
    <mergeCell ref="H39:I40"/>
    <mergeCell ref="J39:K40"/>
    <mergeCell ref="O39:P39"/>
    <mergeCell ref="V39:W39"/>
    <mergeCell ref="O40:P40"/>
    <mergeCell ref="V40:W40"/>
    <mergeCell ref="V44:W44"/>
    <mergeCell ref="O45:P45"/>
    <mergeCell ref="V45:W45"/>
    <mergeCell ref="O46:P46"/>
    <mergeCell ref="V46:W46"/>
    <mergeCell ref="O47:P47"/>
    <mergeCell ref="V47:W47"/>
    <mergeCell ref="O41:P41"/>
    <mergeCell ref="V41:W41"/>
    <mergeCell ref="O42:P42"/>
    <mergeCell ref="V42:W42"/>
    <mergeCell ref="O48:P48"/>
    <mergeCell ref="V48:W48"/>
    <mergeCell ref="O49:P49"/>
    <mergeCell ref="V49:W49"/>
    <mergeCell ref="O52:P53"/>
    <mergeCell ref="Q52:Q53"/>
    <mergeCell ref="R52:R53"/>
    <mergeCell ref="S52:S53"/>
    <mergeCell ref="T52:T53"/>
    <mergeCell ref="O54:P55"/>
    <mergeCell ref="Q54:Q55"/>
    <mergeCell ref="R54:R55"/>
    <mergeCell ref="S54:S55"/>
    <mergeCell ref="T54:T55"/>
    <mergeCell ref="B56:E57"/>
    <mergeCell ref="F56:F57"/>
    <mergeCell ref="G56:G57"/>
    <mergeCell ref="H56:I57"/>
    <mergeCell ref="J56:K57"/>
    <mergeCell ref="O60:P61"/>
    <mergeCell ref="Q60:Q61"/>
    <mergeCell ref="R60:R61"/>
    <mergeCell ref="S60:S61"/>
    <mergeCell ref="T60:T61"/>
    <mergeCell ref="B62:D63"/>
    <mergeCell ref="E62:F63"/>
    <mergeCell ref="G62:K63"/>
    <mergeCell ref="O56:P57"/>
    <mergeCell ref="Q56:Q57"/>
    <mergeCell ref="R56:R57"/>
    <mergeCell ref="S56:S57"/>
    <mergeCell ref="T56:T57"/>
    <mergeCell ref="O58:P59"/>
    <mergeCell ref="Q58:Q59"/>
    <mergeCell ref="R58:R59"/>
    <mergeCell ref="S58:S59"/>
    <mergeCell ref="T58:T59"/>
  </mergeCells>
  <phoneticPr fontId="1"/>
  <dataValidations count="1">
    <dataValidation type="list" showInputMessage="1" showErrorMessage="1" sqref="O12:P49 V12:W49">
      <formula1>$O$66:$O$71</formula1>
    </dataValidation>
  </dataValidations>
  <pageMargins left="0.59055118110236227" right="0.39370078740157483" top="0.19685039370078741" bottom="0.19685039370078741"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4</xdr:col>
                    <xdr:colOff>295275</xdr:colOff>
                    <xdr:row>12</xdr:row>
                    <xdr:rowOff>28575</xdr:rowOff>
                  </from>
                  <to>
                    <xdr:col>5</xdr:col>
                    <xdr:colOff>638175</xdr:colOff>
                    <xdr:row>14</xdr:row>
                    <xdr:rowOff>152400</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8</xdr:col>
                    <xdr:colOff>495300</xdr:colOff>
                    <xdr:row>28</xdr:row>
                    <xdr:rowOff>85725</xdr:rowOff>
                  </from>
                  <to>
                    <xdr:col>10</xdr:col>
                    <xdr:colOff>95250</xdr:colOff>
                    <xdr:row>31</xdr:row>
                    <xdr:rowOff>38100</xdr:rowOff>
                  </to>
                </anchor>
              </controlPr>
            </control>
          </mc:Choice>
        </mc:AlternateContent>
        <mc:AlternateContent xmlns:mc="http://schemas.openxmlformats.org/markup-compatibility/2006">
          <mc:Choice Requires="x14">
            <control shapeId="4099" r:id="rId6" name="Check Box 3">
              <controlPr defaultSize="0" autoFill="0" autoLine="0" autoPict="0">
                <anchor moveWithCells="1">
                  <from>
                    <xdr:col>9</xdr:col>
                    <xdr:colOff>400050</xdr:colOff>
                    <xdr:row>35</xdr:row>
                    <xdr:rowOff>66675</xdr:rowOff>
                  </from>
                  <to>
                    <xdr:col>11</xdr:col>
                    <xdr:colOff>0</xdr:colOff>
                    <xdr:row>38</xdr:row>
                    <xdr:rowOff>19050</xdr:rowOff>
                  </to>
                </anchor>
              </controlPr>
            </control>
          </mc:Choice>
        </mc:AlternateContent>
        <mc:AlternateContent xmlns:mc="http://schemas.openxmlformats.org/markup-compatibility/2006">
          <mc:Choice Requires="x14">
            <control shapeId="4100" r:id="rId7" name="Check Box 4">
              <controlPr defaultSize="0" autoFill="0" autoLine="0" autoPict="0">
                <anchor moveWithCells="1">
                  <from>
                    <xdr:col>9</xdr:col>
                    <xdr:colOff>438150</xdr:colOff>
                    <xdr:row>46</xdr:row>
                    <xdr:rowOff>85725</xdr:rowOff>
                  </from>
                  <to>
                    <xdr:col>12</xdr:col>
                    <xdr:colOff>0</xdr:colOff>
                    <xdr:row>49</xdr:row>
                    <xdr:rowOff>28575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記載要領</vt:lpstr>
      <vt:lpstr>チェックシート</vt:lpstr>
      <vt:lpstr>記入例（誕生前）</vt:lpstr>
      <vt:lpstr>記入例（誕生後）</vt:lpstr>
      <vt:lpstr>チェックシート!Print_Area</vt:lpstr>
      <vt:lpstr>記載要領!Print_Area</vt:lpstr>
      <vt:lpstr>'記入例（誕生後）'!Print_Area</vt:lpstr>
      <vt:lpstr>'記入例（誕生前）'!Print_Area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hokkaido</dc:creator>
  <cp:lastModifiedBy>user</cp:lastModifiedBy>
  <cp:lastPrinted>2022-03-30T10:14:35Z</cp:lastPrinted>
  <dcterms:created xsi:type="dcterms:W3CDTF">2021-10-14T06:07:34Z</dcterms:created>
  <dcterms:modified xsi:type="dcterms:W3CDTF">2023-09-01T05:55:39Z</dcterms:modified>
</cp:coreProperties>
</file>