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２学年男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'中学校第２学年男子（表）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H13" i="2"/>
  <c r="F13" i="2"/>
  <c r="O13" i="2" l="1"/>
  <c r="Z12" i="2" l="1"/>
  <c r="V13" i="2"/>
  <c r="Z11" i="2"/>
  <c r="X12" i="2"/>
  <c r="Q13" i="2"/>
  <c r="S13" i="2"/>
  <c r="AM13" i="2" l="1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<sst xmlns="http://schemas.openxmlformats.org/spreadsheetml/2006/main" count="319" uniqueCount="122">
  <si>
    <t>判定</t>
    <rPh sb="0" eb="2">
      <t>ハンテイ</t>
    </rPh>
    <phoneticPr fontId="26"/>
  </si>
  <si>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</si>
  <si>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</si>
  <si>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Ｂ</t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</si>
  <si>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</si>
  <si>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</si>
  <si>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</si>
  <si>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</si>
  <si>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</si>
  <si>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</si>
  <si>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</si>
  <si>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</si>
  <si>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</si>
  <si>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</si>
  <si>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Ａ</t>
    <phoneticPr fontId="26"/>
  </si>
  <si>
    <t>Ｃ</t>
    <phoneticPr fontId="26"/>
  </si>
  <si>
    <t>Ｄ</t>
    <phoneticPr fontId="26"/>
  </si>
  <si>
    <t>Ｅ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</si>
  <si>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</si>
  <si>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</si>
  <si>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ソフトボール投げ</t>
    <rPh sb="6" eb="7">
      <t>ナ</t>
    </rPh>
    <phoneticPr fontId="26"/>
  </si>
  <si>
    <t>氏名</t>
    <rPh sb="0" eb="2">
      <t>シメイ</t>
    </rPh>
    <phoneticPr fontId="26"/>
  </si>
  <si>
    <t>５年</t>
    <rPh sb="1" eb="2">
      <t>ネン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</si>
  <si>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</si>
  <si>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</si>
  <si>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</si>
  <si>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４年</t>
    <rPh sb="1" eb="2">
      <t>ネン</t>
    </rPh>
    <phoneticPr fontId="26"/>
  </si>
  <si>
    <t>６年</t>
    <rPh sb="1" eb="2">
      <t>ネン</t>
    </rPh>
    <phoneticPr fontId="26"/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</si>
  <si>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</si>
  <si>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</si>
  <si>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</si>
  <si>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</si>
  <si>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</si>
  <si>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</si>
  <si>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</si>
  <si>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</si>
  <si>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</si>
  <si>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</si>
  <si>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</si>
  <si>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</si>
  <si>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</si>
  <si>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</si>
  <si>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</si>
  <si>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</si>
  <si>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</si>
  <si>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</si>
  <si>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</si>
  <si>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</si>
  <si>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</si>
  <si>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</si>
  <si>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</si>
  <si>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</si>
  <si>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</si>
  <si>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</si>
  <si>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</si>
  <si>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</si>
  <si>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</si>
  <si>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</si>
  <si>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</si>
  <si>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</si>
  <si>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</si>
  <si>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</si>
  <si>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</si>
  <si>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</si>
  <si>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</si>
  <si>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</si>
  <si>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握力</t>
    <rPh sb="0" eb="2">
      <t>アクリョク</t>
    </rPh>
    <phoneticPr fontId="35"/>
  </si>
  <si>
    <t>得点</t>
    <rPh sb="0" eb="2">
      <t>トクテン</t>
    </rPh>
    <phoneticPr fontId="35"/>
  </si>
  <si>
    <t>上体起こし</t>
    <rPh sb="0" eb="2">
      <t>ジョウタイ</t>
    </rPh>
    <rPh sb="2" eb="3">
      <t>オ</t>
    </rPh>
    <phoneticPr fontId="35"/>
  </si>
  <si>
    <t>長座体前屈</t>
    <rPh sb="0" eb="2">
      <t>チョウザ</t>
    </rPh>
    <rPh sb="2" eb="5">
      <t>タイゼンクツ</t>
    </rPh>
    <phoneticPr fontId="35"/>
  </si>
  <si>
    <t>反復横跳び</t>
    <rPh sb="0" eb="2">
      <t>ハンプク</t>
    </rPh>
    <rPh sb="2" eb="4">
      <t>ヨコト</t>
    </rPh>
    <phoneticPr fontId="35"/>
  </si>
  <si>
    <t>50m走</t>
    <rPh sb="3" eb="4">
      <t>ソウ</t>
    </rPh>
    <phoneticPr fontId="35"/>
  </si>
  <si>
    <t>立ち幅跳び</t>
    <rPh sb="0" eb="1">
      <t>タ</t>
    </rPh>
    <rPh sb="2" eb="4">
      <t>ハバト</t>
    </rPh>
    <phoneticPr fontId="35"/>
  </si>
  <si>
    <t>ﾊﾝﾄﾞﾎﾞｰﾙ投げ</t>
    <rPh sb="8" eb="9">
      <t>ナ</t>
    </rPh>
    <phoneticPr fontId="35"/>
  </si>
  <si>
    <t>総合評価</t>
    <rPh sb="0" eb="2">
      <t>ソウゴウ</t>
    </rPh>
    <rPh sb="2" eb="4">
      <t>ヒョウカ</t>
    </rPh>
    <phoneticPr fontId="35"/>
  </si>
  <si>
    <t>判定</t>
    <rPh sb="0" eb="2">
      <t>ハンテイ</t>
    </rPh>
    <phoneticPr fontId="35"/>
  </si>
  <si>
    <t>Ｅ</t>
  </si>
  <si>
    <t>Ｄ</t>
  </si>
  <si>
    <t>Ｃ</t>
  </si>
  <si>
    <t>Ｂ</t>
  </si>
  <si>
    <t>Ａ</t>
  </si>
  <si>
    <t>１年</t>
    <rPh sb="1" eb="2">
      <t>ネン</t>
    </rPh>
    <phoneticPr fontId="35"/>
  </si>
  <si>
    <t>２年</t>
    <rPh sb="1" eb="2">
      <t>ネン</t>
    </rPh>
    <phoneticPr fontId="35"/>
  </si>
  <si>
    <t>３年</t>
    <rPh sb="1" eb="2">
      <t>ネン</t>
    </rPh>
    <phoneticPr fontId="35"/>
  </si>
  <si>
    <t>睡眠</t>
    <rPh sb="0" eb="2">
      <t>スイミン</t>
    </rPh>
    <phoneticPr fontId="12"/>
  </si>
  <si>
    <t>身じたく
起床</t>
    <rPh sb="0" eb="1">
      <t>ミ</t>
    </rPh>
    <rPh sb="5" eb="7">
      <t>キショウ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</si>
  <si>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</si>
  <si>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</si>
  <si>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</si>
  <si>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</si>
  <si>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ハンドボール投げ</t>
    <rPh sb="6" eb="7">
      <t>ナ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</si>
  <si>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</si>
  <si>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</si>
  <si>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</si>
  <si>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握力</t>
    <rPh sb="0" eb="2">
      <t>アクリョク</t>
    </rPh>
    <phoneticPr fontId="12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</si>
  <si>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</si>
  <si>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</si>
  <si>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</si>
  <si>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</si>
  <si>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</si>
  <si>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</si>
  <si>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</si>
  <si>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</si>
  <si>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</si>
  <si>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１年</t>
    <rPh sb="1" eb="2">
      <t>ネン</t>
    </rPh>
    <phoneticPr fontId="12"/>
  </si>
  <si>
    <t>２年</t>
    <rPh sb="1" eb="2">
      <t>ネン</t>
    </rPh>
    <phoneticPr fontId="12"/>
  </si>
  <si>
    <t>３年</t>
    <rPh sb="1" eb="2">
      <t>ネン</t>
    </rPh>
    <phoneticPr fontId="12"/>
  </si>
  <si>
    <t>全国の
２年生の
平均記録</t>
    <rPh sb="0" eb="2">
      <t>ゼンコク</t>
    </rPh>
    <rPh sb="5" eb="7">
      <t>ネンセイ</t>
    </rPh>
    <rPh sb="9" eb="11">
      <t>ヘイキン</t>
    </rPh>
    <rPh sb="11" eb="13">
      <t>キロク</t>
    </rPh>
    <phoneticPr fontId="26"/>
  </si>
  <si>
    <t>全国の
２年生の
平均得点</t>
    <rPh sb="0" eb="2">
      <t>ゼンコク</t>
    </rPh>
    <rPh sb="5" eb="7">
      <t>ネンセイ</t>
    </rPh>
    <rPh sb="9" eb="11">
      <t>ヘイキン</t>
    </rPh>
    <rPh sb="11" eb="13">
      <t>トクテン</t>
    </rPh>
    <phoneticPr fontId="26"/>
  </si>
  <si>
    <t>全国２年男子</t>
    <rPh sb="0" eb="2">
      <t>ゼンコク</t>
    </rPh>
    <rPh sb="3" eb="4">
      <t>ネン</t>
    </rPh>
    <rPh sb="4" eb="6">
      <t>ダンシ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</si>
  <si>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</si>
  <si>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</si>
  <si>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</si>
  <si>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</si>
  <si>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35"/>
  </si>
  <si>
    <t>全国の２年生の
平均記録</t>
    <rPh sb="8" eb="10">
      <t>ヘイキン</t>
    </rPh>
    <rPh sb="10" eb="12">
      <t>キロク</t>
    </rPh>
    <phoneticPr fontId="26"/>
  </si>
  <si>
    <t>②　全国の２年生の平均記録を上回っ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</si>
  <si>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全国の２年生の平均記録を下回っ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</si>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</sst>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96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23" fillId="20" borderId="63" xfId="0" applyFont="1" applyFill="1" applyBorder="1" applyAlignment="1" applyProtection="1">
      <alignment horizontal="center" vertical="center"/>
    </xf>
    <xf numFmtId="0" fontId="41" fillId="0" borderId="0" xfId="0" applyFont="1">
      <alignment vertic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0" fillId="17" borderId="0" xfId="0" applyFill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2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30" fillId="0" borderId="11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 wrapText="1"/>
    </xf>
    <xf numFmtId="0" fontId="29" fillId="0" borderId="16" xfId="0" applyFont="1" applyBorder="1" applyAlignment="1">
      <alignment horizontal="center" vertical="center" textRotation="255" wrapText="1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 wrapText="1"/>
    </xf>
    <xf numFmtId="0" fontId="30" fillId="0" borderId="16" xfId="0" applyFont="1" applyBorder="1" applyAlignment="1">
      <alignment horizontal="center" vertical="center" textRotation="255" wrapText="1"/>
    </xf>
    <xf numFmtId="0" fontId="30" fillId="0" borderId="14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0" fillId="22" borderId="11" xfId="0" applyFont="1" applyFill="1" applyBorder="1" applyAlignment="1">
      <alignment horizontal="left" vertical="center" wrapText="1"/>
    </xf>
    <xf numFmtId="0" fontId="30" fillId="22" borderId="17" xfId="0" applyFont="1" applyFill="1" applyBorder="1" applyAlignment="1">
      <alignment horizontal="left" vertical="center" wrapText="1"/>
    </xf>
    <xf numFmtId="0" fontId="30" fillId="22" borderId="21" xfId="0" applyFont="1" applyFill="1" applyBorder="1" applyAlignment="1">
      <alignment horizontal="left" vertical="center" wrapText="1"/>
    </xf>
    <xf numFmtId="0" fontId="30" fillId="22" borderId="12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30" fillId="22" borderId="22" xfId="0" applyFont="1" applyFill="1" applyBorder="1" applyAlignment="1">
      <alignment horizontal="left" vertical="center" wrapText="1"/>
    </xf>
    <xf numFmtId="0" fontId="30" fillId="22" borderId="13" xfId="0" applyFont="1" applyFill="1" applyBorder="1" applyAlignment="1">
      <alignment horizontal="left" vertical="center" wrapText="1"/>
    </xf>
    <xf numFmtId="0" fontId="30" fillId="22" borderId="10" xfId="0" applyFont="1" applyFill="1" applyBorder="1" applyAlignment="1">
      <alignment horizontal="left" vertical="center" wrapText="1"/>
    </xf>
    <xf numFmtId="0" fontId="30" fillId="22" borderId="23" xfId="0" applyFont="1" applyFill="1" applyBorder="1" applyAlignment="1">
      <alignment horizontal="left" vertical="center" wrapText="1"/>
    </xf>
    <xf numFmtId="1" fontId="30" fillId="0" borderId="11" xfId="0" applyNumberFormat="1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left" vertical="center" wrapText="1"/>
    </xf>
    <xf numFmtId="1" fontId="30" fillId="0" borderId="21" xfId="0" applyNumberFormat="1" applyFont="1" applyFill="1" applyBorder="1" applyAlignment="1">
      <alignment horizontal="left" vertical="center" wrapText="1"/>
    </xf>
    <xf numFmtId="1" fontId="30" fillId="0" borderId="12" xfId="0" applyNumberFormat="1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left" vertical="center" wrapText="1"/>
    </xf>
    <xf numFmtId="1" fontId="30" fillId="0" borderId="22" xfId="0" applyNumberFormat="1" applyFont="1" applyFill="1" applyBorder="1" applyAlignment="1">
      <alignment horizontal="left" vertical="center" wrapText="1"/>
    </xf>
    <xf numFmtId="1" fontId="30" fillId="0" borderId="13" xfId="0" applyNumberFormat="1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left" vertical="center" wrapText="1"/>
    </xf>
    <xf numFmtId="1" fontId="30" fillId="0" borderId="23" xfId="0" applyNumberFormat="1" applyFont="1" applyFill="1" applyBorder="1" applyAlignment="1">
      <alignment horizontal="left" vertical="center" wrapText="1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1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'中学校第２学年男子（表） '!$AF$16</c:f>
              <c:strCache>
                <c:ptCount val="1"/>
                <c:pt idx="0">
                  <c:v>全国２年男子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'中学校第２学年男子（表） '!$AG$16:$AN$16</c:f>
              <c:numCache>
                <c:formatCode>0_);[Red]\(0\)</c:formatCode>
                <c:ptCount val="8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'中学校第２学年男子（表）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'中学校第２学年男子（表）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'中学校第２学年男子（表）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67869606060427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'!$D$11:$D$12</c:f>
              <c:strCache>
                <c:ptCount val="2"/>
                <c:pt idx="0">
                  <c:v>全国の
２年生の
平均得点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'!$X$11:$X$12</c:f>
              <c:numCache>
                <c:formatCode>General</c:formatCode>
                <c:ptCount val="2"/>
                <c:pt idx="0" formatCode="0.00_);[Red]\(0.00\)">
                  <c:v>41.18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6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451048071045919"/>
          <c:y val="0.5540436971503983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'!$AL$12:$AL$13</c:f>
              <c:numCache>
                <c:formatCode>0.00_);[Red]\(0.00\)</c:formatCode>
                <c:ptCount val="2"/>
                <c:pt idx="0">
                  <c:v>8.01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'!$AG$12:$AG$13</c:f>
              <c:numCache>
                <c:formatCode>0.00_);[Red]\(0.00\)</c:formatCode>
                <c:ptCount val="2"/>
                <c:pt idx="0">
                  <c:v>28.8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>
                <c:manualLayout>
                  <c:x val="0"/>
                  <c:y val="6.0705367692890082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'!$AI$12:$AI$13</c:f>
              <c:numCache>
                <c:formatCode>0.00_);[Red]\(0.00\)</c:formatCode>
                <c:ptCount val="2"/>
                <c:pt idx="0">
                  <c:v>43.67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>
                <c:manualLayout>
                  <c:x val="0"/>
                  <c:y val="3.4584016012127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'!$AJ$12:$AJ$13</c:f>
              <c:numCache>
                <c:formatCode>0.00_);[Red]\(0.00\)</c:formatCode>
                <c:ptCount val="2"/>
                <c:pt idx="0">
                  <c:v>51.19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083406240886555"/>
          <c:y val="0.5361924581640360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'!$AK$12:$AK$13</c:f>
              <c:numCache>
                <c:formatCode>0.00_);[Red]\(0.00\)</c:formatCode>
                <c:ptCount val="2"/>
                <c:pt idx="0">
                  <c:v>406.38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'!$AM$12:$AM$13</c:f>
              <c:numCache>
                <c:formatCode>0.00_);[Red]\(0.00\)</c:formatCode>
                <c:ptCount val="2"/>
                <c:pt idx="0">
                  <c:v>196.36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'!$AN$12:$AN$13</c:f>
              <c:numCache>
                <c:formatCode>0.00_);[Red]\(0.00\)</c:formatCode>
                <c:ptCount val="2"/>
                <c:pt idx="0">
                  <c:v>20.309999999999999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'中学校第２学年男子（表）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'中学校第２学年男子（表）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>
                <c:manualLayout>
                  <c:x val="-4.2145107005859289E-17"/>
                  <c:y val="5.9523809523809521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'中学校第２学年男子（表） '!$AF$12:$AF$13</c:f>
              <c:strCache>
                <c:ptCount val="2"/>
                <c:pt idx="0">
                  <c:v>全国２年男子</c:v>
                </c:pt>
                <c:pt idx="1">
                  <c:v>0</c:v>
                </c:pt>
              </c:strCache>
            </c:strRef>
          </c:cat>
          <c:val>
            <c:numRef>
              <c:f>'中学校第２学年男子（表） '!$AH$12:$AH$13</c:f>
              <c:numCache>
                <c:formatCode>0.00_);[Red]\(0.00\)</c:formatCode>
                <c:ptCount val="2"/>
                <c:pt idx="0">
                  <c:v>25.99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142874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504818"/>
          <a:chOff x="3064175" y="9827409"/>
          <a:chExt cx="724673" cy="6290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391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※全国の数値は、「令和３年度全国体力・運動能力、運動習慣等調査結果（令和３年</a:t>
          </a:r>
          <a:r>
            <a:rPr lang="en-US" altLang="ja-JP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75" t="s">
        <v>52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7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</row>
    <row r="2" spans="2:57" ht="29.25" customHeight="1" thickBot="1" x14ac:dyDescent="0.2">
      <c r="N2" s="288"/>
      <c r="O2" s="288"/>
      <c r="P2" s="86" t="s">
        <v>29</v>
      </c>
      <c r="Q2" s="288"/>
      <c r="R2" s="288"/>
      <c r="S2" s="86" t="s">
        <v>31</v>
      </c>
      <c r="T2" s="288"/>
      <c r="U2" s="288"/>
      <c r="V2" s="86" t="s">
        <v>30</v>
      </c>
      <c r="W2" s="87" t="s">
        <v>21</v>
      </c>
      <c r="X2" s="288"/>
      <c r="Y2" s="288"/>
      <c r="Z2" s="288"/>
      <c r="AA2" s="288"/>
      <c r="AB2" s="288"/>
      <c r="AC2" s="288"/>
      <c r="AD2" s="288"/>
    </row>
    <row r="3" spans="2:57" ht="18" customHeight="1" thickBot="1" x14ac:dyDescent="0.2">
      <c r="B3" s="1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44</v>
      </c>
    </row>
    <row r="4" spans="2:57" ht="19.5" customHeight="1" x14ac:dyDescent="0.15">
      <c r="B4" s="2"/>
      <c r="C4" s="2"/>
      <c r="D4" s="227"/>
      <c r="E4" s="228"/>
      <c r="F4" s="237" t="s">
        <v>6</v>
      </c>
      <c r="G4" s="237"/>
      <c r="H4" s="237" t="s">
        <v>7</v>
      </c>
      <c r="I4" s="237"/>
      <c r="J4" s="237" t="s">
        <v>2</v>
      </c>
      <c r="K4" s="237"/>
      <c r="L4" s="237"/>
      <c r="M4" s="273" t="s">
        <v>18</v>
      </c>
      <c r="N4" s="298"/>
      <c r="O4" s="237" t="s">
        <v>113</v>
      </c>
      <c r="P4" s="237"/>
      <c r="Q4" s="273" t="s">
        <v>5</v>
      </c>
      <c r="R4" s="298"/>
      <c r="S4" s="273" t="s">
        <v>19</v>
      </c>
      <c r="T4" s="302"/>
      <c r="U4" s="298"/>
      <c r="V4" s="237" t="s">
        <v>90</v>
      </c>
      <c r="W4" s="273"/>
      <c r="X4" s="336" t="s">
        <v>28</v>
      </c>
      <c r="Y4" s="328"/>
      <c r="Z4" s="327" t="s">
        <v>1</v>
      </c>
      <c r="AA4" s="328"/>
      <c r="AB4" s="85"/>
      <c r="AC4" s="138"/>
      <c r="AD4" s="138"/>
      <c r="AF4" s="90">
        <v>1</v>
      </c>
      <c r="AG4" s="90" t="s">
        <v>45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7" t="s">
        <v>49</v>
      </c>
      <c r="E5" s="338"/>
      <c r="F5" s="292"/>
      <c r="G5" s="303"/>
      <c r="H5" s="292"/>
      <c r="I5" s="303"/>
      <c r="J5" s="292"/>
      <c r="K5" s="293"/>
      <c r="L5" s="303"/>
      <c r="M5" s="292"/>
      <c r="N5" s="303"/>
      <c r="O5" s="292"/>
      <c r="P5" s="303"/>
      <c r="Q5" s="292"/>
      <c r="R5" s="303"/>
      <c r="S5" s="292"/>
      <c r="T5" s="293"/>
      <c r="U5" s="303"/>
      <c r="V5" s="292"/>
      <c r="W5" s="293"/>
      <c r="X5" s="296"/>
      <c r="Y5" s="297"/>
      <c r="Z5" s="329"/>
      <c r="AA5" s="330"/>
      <c r="AB5" s="85"/>
      <c r="AC5" s="138"/>
      <c r="AD5" s="138"/>
      <c r="AF5" s="90">
        <v>2</v>
      </c>
      <c r="AG5" s="90" t="s">
        <v>46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33" t="s">
        <v>50</v>
      </c>
      <c r="E6" s="334"/>
      <c r="F6" s="310"/>
      <c r="G6" s="335"/>
      <c r="H6" s="310"/>
      <c r="I6" s="335"/>
      <c r="J6" s="310"/>
      <c r="K6" s="311"/>
      <c r="L6" s="335"/>
      <c r="M6" s="310"/>
      <c r="N6" s="335"/>
      <c r="O6" s="310"/>
      <c r="P6" s="335"/>
      <c r="Q6" s="304"/>
      <c r="R6" s="306"/>
      <c r="S6" s="304"/>
      <c r="T6" s="305"/>
      <c r="U6" s="306"/>
      <c r="V6" s="310"/>
      <c r="W6" s="311"/>
      <c r="X6" s="312"/>
      <c r="Y6" s="313"/>
      <c r="Z6" s="331"/>
      <c r="AA6" s="332"/>
      <c r="AB6" s="85"/>
      <c r="AC6" s="138"/>
      <c r="AD6" s="138"/>
      <c r="AF6" s="90">
        <v>3</v>
      </c>
      <c r="AG6" s="162" t="s">
        <v>47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53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48</v>
      </c>
    </row>
    <row r="8" spans="2:57" ht="19.5" customHeight="1" x14ac:dyDescent="0.15">
      <c r="B8" s="2"/>
      <c r="C8" s="2"/>
      <c r="D8" s="227"/>
      <c r="E8" s="228"/>
      <c r="F8" s="237" t="s">
        <v>6</v>
      </c>
      <c r="G8" s="237"/>
      <c r="H8" s="237" t="s">
        <v>7</v>
      </c>
      <c r="I8" s="237"/>
      <c r="J8" s="237" t="s">
        <v>2</v>
      </c>
      <c r="K8" s="237"/>
      <c r="L8" s="237"/>
      <c r="M8" s="237" t="s">
        <v>18</v>
      </c>
      <c r="N8" s="237"/>
      <c r="O8" s="237" t="s">
        <v>113</v>
      </c>
      <c r="P8" s="237"/>
      <c r="Q8" s="266" t="s">
        <v>5</v>
      </c>
      <c r="R8" s="266"/>
      <c r="S8" s="266" t="s">
        <v>19</v>
      </c>
      <c r="T8" s="266"/>
      <c r="U8" s="266"/>
      <c r="V8" s="237" t="s">
        <v>90</v>
      </c>
      <c r="W8" s="273"/>
      <c r="X8" s="290" t="s">
        <v>28</v>
      </c>
      <c r="Y8" s="279"/>
      <c r="Z8" s="278" t="s">
        <v>1</v>
      </c>
      <c r="AA8" s="279"/>
      <c r="AB8" s="159"/>
      <c r="AC8" s="159"/>
      <c r="AD8" s="2"/>
      <c r="AE8" s="2"/>
      <c r="AF8" s="248" t="s">
        <v>4</v>
      </c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29" t="s">
        <v>107</v>
      </c>
      <c r="E9" s="230"/>
      <c r="F9" s="238">
        <v>28.8</v>
      </c>
      <c r="G9" s="239"/>
      <c r="H9" s="238">
        <v>25.99</v>
      </c>
      <c r="I9" s="239"/>
      <c r="J9" s="307">
        <v>43.67</v>
      </c>
      <c r="K9" s="308"/>
      <c r="L9" s="315"/>
      <c r="M9" s="238">
        <v>51.19</v>
      </c>
      <c r="N9" s="239"/>
      <c r="O9" s="238">
        <v>406.38</v>
      </c>
      <c r="P9" s="239"/>
      <c r="Q9" s="314">
        <v>8.01</v>
      </c>
      <c r="R9" s="314"/>
      <c r="S9" s="267">
        <v>196.36</v>
      </c>
      <c r="T9" s="267"/>
      <c r="U9" s="267"/>
      <c r="V9" s="307">
        <v>20.309999999999999</v>
      </c>
      <c r="W9" s="308"/>
      <c r="X9" s="309"/>
      <c r="Y9" s="281"/>
      <c r="Z9" s="280"/>
      <c r="AA9" s="281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9">
        <f>X2</f>
        <v>0</v>
      </c>
      <c r="E10" s="260"/>
      <c r="F10" s="235"/>
      <c r="G10" s="236"/>
      <c r="H10" s="235"/>
      <c r="I10" s="236"/>
      <c r="J10" s="235"/>
      <c r="K10" s="261"/>
      <c r="L10" s="236"/>
      <c r="M10" s="254"/>
      <c r="N10" s="255"/>
      <c r="O10" s="235"/>
      <c r="P10" s="236"/>
      <c r="Q10" s="268"/>
      <c r="R10" s="268"/>
      <c r="S10" s="268"/>
      <c r="T10" s="268"/>
      <c r="U10" s="268"/>
      <c r="V10" s="235"/>
      <c r="W10" s="261"/>
      <c r="X10" s="299"/>
      <c r="Y10" s="283"/>
      <c r="Z10" s="282"/>
      <c r="AA10" s="283"/>
      <c r="AB10" s="160"/>
      <c r="AC10" s="160"/>
      <c r="AD10" s="2"/>
      <c r="AE10" s="2"/>
      <c r="AF10" s="256" t="s">
        <v>9</v>
      </c>
      <c r="AG10" s="257"/>
      <c r="AH10" s="257"/>
      <c r="AI10" s="257"/>
      <c r="AJ10" s="257"/>
      <c r="AK10" s="257"/>
      <c r="AL10" s="257"/>
      <c r="AM10" s="257"/>
      <c r="AN10" s="258"/>
      <c r="AO10" s="168"/>
      <c r="AP10" s="94" t="s">
        <v>11</v>
      </c>
      <c r="AQ10" s="96" t="s">
        <v>1</v>
      </c>
      <c r="AS10" s="274"/>
      <c r="AT10" s="274"/>
      <c r="AU10" s="274"/>
      <c r="AV10" s="274"/>
      <c r="AW10" s="274"/>
    </row>
    <row r="11" spans="2:57" ht="24" customHeight="1" x14ac:dyDescent="0.15">
      <c r="B11" s="2"/>
      <c r="C11" s="2"/>
      <c r="D11" s="294" t="s">
        <v>108</v>
      </c>
      <c r="E11" s="295"/>
      <c r="F11" s="233">
        <v>4</v>
      </c>
      <c r="G11" s="234"/>
      <c r="H11" s="233">
        <v>6</v>
      </c>
      <c r="I11" s="234"/>
      <c r="J11" s="233">
        <v>5</v>
      </c>
      <c r="K11" s="291"/>
      <c r="L11" s="234" t="str">
        <f>IF(L9&lt;AL23,"1",IF(L9&lt;=AL24,"2",IF(L9&lt;AL25,"3",IF(L9&lt;AL26,"4",IF(L9&lt;AL27,"5",IF(L9&lt;AL28,"6",IF(L9&lt;AL29,"7",IF(L9&lt;AL30,"8",IF(L9&lt;AL31,"9",IF(L9&gt;=AL31,"10"))))))))))</f>
        <v>1</v>
      </c>
      <c r="M11" s="233">
        <v>6</v>
      </c>
      <c r="N11" s="234"/>
      <c r="O11" s="233">
        <v>5</v>
      </c>
      <c r="P11" s="234"/>
      <c r="Q11" s="269">
        <v>4</v>
      </c>
      <c r="R11" s="269"/>
      <c r="S11" s="269">
        <v>4</v>
      </c>
      <c r="T11" s="269"/>
      <c r="U11" s="269"/>
      <c r="V11" s="233">
        <v>4</v>
      </c>
      <c r="W11" s="291"/>
      <c r="X11" s="300">
        <v>41.18</v>
      </c>
      <c r="Y11" s="285"/>
      <c r="Z11" s="284" t="str">
        <f>IF(X11&lt;AX23,"E",IF(X11&lt;AX24,"D",IF(X11&lt;AX25,"C",IF(X11&lt;AX26,"B",IF(X11&gt;=AX26,"A")))))</f>
        <v>C</v>
      </c>
      <c r="AA11" s="285"/>
      <c r="AB11" s="158"/>
      <c r="AC11" s="158"/>
      <c r="AD11" s="92"/>
      <c r="AE11" s="85"/>
      <c r="AF11" s="19"/>
      <c r="AG11" s="91" t="s">
        <v>6</v>
      </c>
      <c r="AH11" s="91" t="s">
        <v>12</v>
      </c>
      <c r="AI11" s="91" t="s">
        <v>13</v>
      </c>
      <c r="AJ11" s="81" t="s">
        <v>120</v>
      </c>
      <c r="AK11" s="81" t="s">
        <v>112</v>
      </c>
      <c r="AL11" s="91" t="s">
        <v>5</v>
      </c>
      <c r="AM11" s="81" t="s">
        <v>121</v>
      </c>
      <c r="AN11" s="81" t="s">
        <v>110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71">
        <f>X2</f>
        <v>0</v>
      </c>
      <c r="E12" s="272"/>
      <c r="F12" s="231"/>
      <c r="G12" s="232"/>
      <c r="H12" s="231"/>
      <c r="I12" s="232"/>
      <c r="J12" s="231"/>
      <c r="K12" s="301"/>
      <c r="L12" s="232"/>
      <c r="M12" s="231"/>
      <c r="N12" s="232"/>
      <c r="O12" s="231"/>
      <c r="P12" s="232"/>
      <c r="Q12" s="270"/>
      <c r="R12" s="270"/>
      <c r="S12" s="270"/>
      <c r="T12" s="270"/>
      <c r="U12" s="270"/>
      <c r="V12" s="231"/>
      <c r="W12" s="301"/>
      <c r="X12" s="289">
        <f>F12+H12+J12+M12+O12+Q12+S12+V12</f>
        <v>0</v>
      </c>
      <c r="Y12" s="287"/>
      <c r="Z12" s="286" t="str">
        <f>IF(X12=0,"0",IF(X12&lt;AX23,"E",IF(X12&lt;AX24,"D",IF(X12&lt;AX25,"C",IF(X12&lt;AX26,"B",IF(X12&gt;=AX26,"A"))))))</f>
        <v>0</v>
      </c>
      <c r="AA12" s="287"/>
      <c r="AB12" s="161"/>
      <c r="AC12" s="161"/>
      <c r="AD12" s="48"/>
      <c r="AE12" s="93"/>
      <c r="AF12" s="19" t="s">
        <v>109</v>
      </c>
      <c r="AG12" s="170">
        <f>F9</f>
        <v>28.8</v>
      </c>
      <c r="AH12" s="170">
        <f>H9</f>
        <v>25.99</v>
      </c>
      <c r="AI12" s="170">
        <f>J9</f>
        <v>43.67</v>
      </c>
      <c r="AJ12" s="170">
        <f>M9</f>
        <v>51.19</v>
      </c>
      <c r="AK12" s="170">
        <f>O9</f>
        <v>406.38</v>
      </c>
      <c r="AL12" s="170">
        <f>Q9</f>
        <v>8.01</v>
      </c>
      <c r="AM12" s="170">
        <f>S9</f>
        <v>196.36</v>
      </c>
      <c r="AN12" s="170">
        <f>V9</f>
        <v>20.309999999999999</v>
      </c>
      <c r="AO12" s="164"/>
      <c r="AP12" s="45">
        <f>X11</f>
        <v>41.18</v>
      </c>
      <c r="AQ12" s="46" t="str">
        <f>Z11</f>
        <v>C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53" t="s">
        <v>33</v>
      </c>
      <c r="E13" s="253"/>
      <c r="F13" s="252" t="str">
        <f>IF(F10&lt;=AF22,"0",IF(F10&lt;AF23,"1",IF(F10&lt;AF24,"2",IF(F10&lt;AF25,"3",IF(F10&lt;AF26,"4",IF(F10&lt;AF27,"5",IF(F10&lt;AF28,"6",IF(F10&lt;AF29,"7",IF(F10&lt;AF30,"8",IF(F10&lt;AF31,"9",IF(F10&gt;=AF31,"10")))))))))))</f>
        <v>0</v>
      </c>
      <c r="G13" s="252"/>
      <c r="H13" s="252" t="str">
        <f>IF(H10&lt;=AH22,"0",IF(H10&lt;AH23,"1",IF(H10&lt;AH24,"2",IF(H10&lt;AH25,"3",IF(H10&lt;AH26,"4",IF(H10&lt;AH27,"5",IF(H10&lt;AH28,"6",IF(H10&lt;AH29,"7",IF(H10&lt;AH30,"8",IF(H10&lt;AH31,"9",IF(H10&gt;=AH31,"10")))))))))))</f>
        <v>0</v>
      </c>
      <c r="I13" s="252"/>
      <c r="J13" s="252" t="str">
        <f>IF(J10&lt;=AJ22,"0",IF(J10&lt;AJ23,"1",IF(J10&lt;AJ24,"2",IF(J10&lt;AJ25,"3",IF(J10&lt;AJ26,"4",IF(J10&lt;AJ27,"5",IF(J10&lt;AJ28,"6",IF(J10&lt;AJ29,"7",IF(J10&lt;AJ30,"8",IF(J10&lt;AJ31,"9",IF(J10&gt;=AJ31,"10")))))))))))</f>
        <v>0</v>
      </c>
      <c r="K13" s="252"/>
      <c r="L13" s="252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52" t="str">
        <f>IF(M10&lt;=AL22,"0",IF(M10&lt;AL23,"1",IF(M10&lt;AL24,"2",IF(M10&lt;AL25,"3",IF(M10&lt;AL26,"4",IF(M10&lt;AL27,"5",IF(M10&lt;AL28,"6",IF(M10&lt;AL29,"7",IF(M10&lt;AL30,"8",IF(M10&lt;AL31,"9",IF(M10&gt;=AL31,"10")))))))))))</f>
        <v>0</v>
      </c>
      <c r="N13" s="252"/>
      <c r="O13" s="252" t="str">
        <f>IF(O10&lt;=AN22,"0",IF(O10&lt;AN23,"10",IF(O10&lt;AN24,"9",IF(O10&lt;AN25,"8",IF(O10&lt;AN26,"7",IF(O10&lt;AN27,"6",IF(O10&lt;AN28,"5",IF(O10&lt;AN29,"4",IF(O10&lt;AN30,"3",IF(O10&lt;AN31,"2",IF(O10&gt;=AN31,"1")))))))))))</f>
        <v>0</v>
      </c>
      <c r="P13" s="252"/>
      <c r="Q13" s="252" t="str">
        <f>IF(Q10&lt;=AP22,"0",IF(Q10&lt;AP23,"10",IF(Q10&lt;AP24,"9",IF(Q10&lt;AP25,"8",IF(Q10&lt;AP26,"7",IF(Q10&lt;AP27,"6",IF(Q10&lt;AP28,"5",IF(Q10&lt;AP29,"4",IF(Q10&lt;AP30,"3",IF(Q10&lt;AP31,"2",IF(Q10&gt;=AP31,"1")))))))))))</f>
        <v>0</v>
      </c>
      <c r="R13" s="252"/>
      <c r="S13" s="252" t="str">
        <f>IF(S10&lt;=AR22,"0",IF(S10&lt;AR23,"1",IF(S10&lt;AR24,"2",IF(S10&lt;AR25,"3",IF(S10&lt;AR26,"4",IF(S10&lt;AR27,"5",IF(S10&lt;AR28,"6",IF(S10&lt;AR29,"7",IF(S10&lt;AR30,"8",IF(S10&lt;AR31,"9",IF(S10&gt;=AR31,"10")))))))))))</f>
        <v>0</v>
      </c>
      <c r="T13" s="252"/>
      <c r="U13" s="252"/>
      <c r="V13" s="252" t="str">
        <f>IF(V10&lt;=AT22,"0",IF(V10&lt;AT23,"1",IF(V10&lt;AT24,"2",IF(V10&lt;AT25,"3",IF(V10&lt;AT26,"4",IF(V10&lt;AT27,"5",IF(V10&lt;AT28,"6",IF(V10&lt;AT29,"7",IF(V10&lt;AT30,"8",IF(V10&lt;AT31,"9",IF(V10&gt;=AT31,"10")))))))))))</f>
        <v>0</v>
      </c>
      <c r="W13" s="252"/>
      <c r="X13" s="262"/>
      <c r="Y13" s="262"/>
      <c r="Z13" s="262"/>
      <c r="AA13" s="262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56" t="s">
        <v>10</v>
      </c>
      <c r="AG14" s="257"/>
      <c r="AH14" s="257"/>
      <c r="AI14" s="257"/>
      <c r="AJ14" s="257"/>
      <c r="AK14" s="257"/>
      <c r="AL14" s="257"/>
      <c r="AM14" s="257"/>
      <c r="AN14" s="258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32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6</v>
      </c>
      <c r="AH15" s="104" t="s">
        <v>12</v>
      </c>
      <c r="AI15" s="104" t="s">
        <v>13</v>
      </c>
      <c r="AJ15" s="105" t="s">
        <v>120</v>
      </c>
      <c r="AK15" s="105" t="s">
        <v>112</v>
      </c>
      <c r="AL15" s="104" t="s">
        <v>5</v>
      </c>
      <c r="AM15" s="105" t="s">
        <v>121</v>
      </c>
      <c r="AN15" s="105" t="s">
        <v>111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109</v>
      </c>
      <c r="AG16" s="25">
        <f>F11</f>
        <v>4</v>
      </c>
      <c r="AH16" s="25">
        <f>H11</f>
        <v>6</v>
      </c>
      <c r="AI16" s="25">
        <f>J11</f>
        <v>5</v>
      </c>
      <c r="AJ16" s="25">
        <f>M11</f>
        <v>6</v>
      </c>
      <c r="AK16" s="25">
        <f>O11</f>
        <v>5</v>
      </c>
      <c r="AL16" s="25">
        <f>Q11</f>
        <v>4</v>
      </c>
      <c r="AM16" s="25">
        <f>S11</f>
        <v>4</v>
      </c>
      <c r="AN16" s="25">
        <f>V11</f>
        <v>4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172" t="s">
        <v>88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66</v>
      </c>
      <c r="AG21" s="54" t="s">
        <v>67</v>
      </c>
      <c r="AH21" s="59" t="s">
        <v>68</v>
      </c>
      <c r="AI21" s="60" t="s">
        <v>67</v>
      </c>
      <c r="AJ21" s="61" t="s">
        <v>69</v>
      </c>
      <c r="AK21" s="62" t="s">
        <v>67</v>
      </c>
      <c r="AL21" s="63" t="s">
        <v>70</v>
      </c>
      <c r="AM21" s="64" t="s">
        <v>67</v>
      </c>
      <c r="AN21" s="65" t="s">
        <v>114</v>
      </c>
      <c r="AO21" s="66" t="s">
        <v>67</v>
      </c>
      <c r="AP21" s="67" t="s">
        <v>71</v>
      </c>
      <c r="AQ21" s="69" t="s">
        <v>67</v>
      </c>
      <c r="AR21" s="59" t="s">
        <v>72</v>
      </c>
      <c r="AS21" s="60" t="s">
        <v>67</v>
      </c>
      <c r="AT21" s="61" t="s">
        <v>73</v>
      </c>
      <c r="AU21" s="62" t="s">
        <v>67</v>
      </c>
      <c r="AV21" s="72" t="s">
        <v>74</v>
      </c>
      <c r="AW21" s="74" t="s">
        <v>75</v>
      </c>
      <c r="AX21" s="72" t="s">
        <v>74</v>
      </c>
      <c r="AY21" s="74" t="s">
        <v>75</v>
      </c>
      <c r="AZ21" s="72" t="s">
        <v>74</v>
      </c>
      <c r="BA21" s="74" t="s">
        <v>75</v>
      </c>
      <c r="BB21" s="171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76</v>
      </c>
      <c r="AX22" s="75">
        <v>0</v>
      </c>
      <c r="AY22" s="76" t="s">
        <v>76</v>
      </c>
      <c r="AZ22" s="77">
        <v>0</v>
      </c>
      <c r="BA22" s="76" t="s">
        <v>76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77</v>
      </c>
      <c r="AX23" s="51">
        <v>27</v>
      </c>
      <c r="AY23" s="56" t="s">
        <v>77</v>
      </c>
      <c r="AZ23" s="78">
        <v>31</v>
      </c>
      <c r="BA23" s="56" t="s">
        <v>77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78</v>
      </c>
      <c r="AX24" s="51">
        <v>37</v>
      </c>
      <c r="AY24" s="56" t="s">
        <v>78</v>
      </c>
      <c r="AZ24" s="78">
        <v>41</v>
      </c>
      <c r="BA24" s="56" t="s">
        <v>78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23" t="s">
        <v>8</v>
      </c>
      <c r="W25" s="325" t="str">
        <f>AQ12</f>
        <v>C</v>
      </c>
      <c r="X25" s="325"/>
      <c r="Y25" s="325"/>
      <c r="Z25" s="325"/>
      <c r="AA25" s="317" t="str">
        <f>AQ13</f>
        <v>0</v>
      </c>
      <c r="AB25" s="317"/>
      <c r="AC25" s="317"/>
      <c r="AD25" s="317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79</v>
      </c>
      <c r="AX25" s="51">
        <v>47</v>
      </c>
      <c r="AY25" s="56" t="s">
        <v>79</v>
      </c>
      <c r="AZ25" s="78">
        <v>51</v>
      </c>
      <c r="BA25" s="56" t="s">
        <v>79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24"/>
      <c r="W26" s="326"/>
      <c r="X26" s="326"/>
      <c r="Y26" s="326"/>
      <c r="Z26" s="326"/>
      <c r="AA26" s="318"/>
      <c r="AB26" s="318"/>
      <c r="AC26" s="318"/>
      <c r="AD26" s="318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80</v>
      </c>
      <c r="AX26" s="53">
        <v>57</v>
      </c>
      <c r="AY26" s="58" t="s">
        <v>80</v>
      </c>
      <c r="AZ26" s="79">
        <v>60</v>
      </c>
      <c r="BA26" s="58" t="s">
        <v>80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81</v>
      </c>
      <c r="AX27" t="s">
        <v>82</v>
      </c>
      <c r="AZ27" t="s">
        <v>83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40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20" t="s">
        <v>39</v>
      </c>
      <c r="W29" s="320"/>
      <c r="X29" s="320"/>
      <c r="Y29" s="320"/>
      <c r="Z29" s="320"/>
      <c r="AA29" s="320"/>
      <c r="AB29" s="320"/>
      <c r="AC29" s="321"/>
      <c r="AD29" s="322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16" t="s">
        <v>91</v>
      </c>
      <c r="W30" s="316"/>
      <c r="X30" s="316"/>
      <c r="Y30" s="316"/>
      <c r="Z30" s="316"/>
      <c r="AA30" s="316"/>
      <c r="AB30" s="316"/>
      <c r="AC30" s="321"/>
      <c r="AD30" s="322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16" t="s">
        <v>92</v>
      </c>
      <c r="W31" s="316"/>
      <c r="X31" s="316"/>
      <c r="Y31" s="316"/>
      <c r="Z31" s="316"/>
      <c r="AA31" s="316"/>
      <c r="AB31" s="316"/>
      <c r="AC31" s="321"/>
      <c r="AD31" s="322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20" t="s">
        <v>38</v>
      </c>
      <c r="W32" s="320"/>
      <c r="X32" s="320"/>
      <c r="Y32" s="320"/>
      <c r="Z32" s="320"/>
      <c r="AA32" s="320"/>
      <c r="AB32" s="320"/>
      <c r="AC32" s="321"/>
      <c r="AD32" s="32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9" t="s">
        <v>41</v>
      </c>
      <c r="W33" s="319"/>
      <c r="X33" s="319"/>
      <c r="Y33" s="319"/>
      <c r="Z33" s="319"/>
      <c r="AA33" s="319"/>
      <c r="AB33" s="319"/>
      <c r="AC33" s="319"/>
      <c r="AD33" s="319"/>
      <c r="AF33" s="172" t="s">
        <v>89</v>
      </c>
    </row>
    <row r="34" spans="2:59" ht="18" customHeight="1" thickBot="1" x14ac:dyDescent="0.2">
      <c r="B34" s="80" t="s">
        <v>54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66</v>
      </c>
      <c r="AG34" s="54" t="s">
        <v>67</v>
      </c>
      <c r="AH34" s="59" t="s">
        <v>68</v>
      </c>
      <c r="AI34" s="60" t="s">
        <v>67</v>
      </c>
      <c r="AJ34" s="61" t="s">
        <v>69</v>
      </c>
      <c r="AK34" s="62" t="s">
        <v>67</v>
      </c>
      <c r="AL34" s="63" t="s">
        <v>70</v>
      </c>
      <c r="AM34" s="64" t="s">
        <v>67</v>
      </c>
      <c r="AN34" s="65" t="s">
        <v>114</v>
      </c>
      <c r="AO34" s="66" t="s">
        <v>67</v>
      </c>
      <c r="AP34" s="67" t="s">
        <v>71</v>
      </c>
      <c r="AQ34" s="69" t="s">
        <v>67</v>
      </c>
      <c r="AR34" s="59" t="s">
        <v>72</v>
      </c>
      <c r="AS34" s="60" t="s">
        <v>67</v>
      </c>
      <c r="AT34" s="61" t="s">
        <v>73</v>
      </c>
      <c r="AU34" s="62" t="s">
        <v>67</v>
      </c>
      <c r="AV34" s="72" t="s">
        <v>1</v>
      </c>
      <c r="AW34" s="74" t="s">
        <v>0</v>
      </c>
      <c r="AX34" s="72" t="s">
        <v>1</v>
      </c>
      <c r="AY34" s="74" t="s">
        <v>0</v>
      </c>
      <c r="AZ34" s="72" t="s">
        <v>1</v>
      </c>
      <c r="BA34" s="74" t="s">
        <v>0</v>
      </c>
      <c r="BB34" s="72" t="s">
        <v>1</v>
      </c>
      <c r="BC34" s="74" t="s">
        <v>0</v>
      </c>
      <c r="BD34" s="72" t="s">
        <v>1</v>
      </c>
      <c r="BE34" s="74" t="s">
        <v>0</v>
      </c>
      <c r="BF34" s="72" t="s">
        <v>1</v>
      </c>
      <c r="BG34" s="74" t="s">
        <v>0</v>
      </c>
    </row>
    <row r="35" spans="2:59" ht="17.100000000000001" customHeight="1" x14ac:dyDescent="0.15">
      <c r="B35" s="249" t="s">
        <v>6</v>
      </c>
      <c r="C35" s="5"/>
      <c r="D35" s="7"/>
      <c r="E35" s="7"/>
      <c r="F35" s="7"/>
      <c r="G35" s="7"/>
      <c r="H35" s="7"/>
      <c r="I35" s="7"/>
      <c r="J35" s="11"/>
      <c r="K35" s="2"/>
      <c r="L35" s="242" t="s">
        <v>7</v>
      </c>
      <c r="M35" s="5"/>
      <c r="N35" s="7"/>
      <c r="O35" s="7"/>
      <c r="P35" s="7"/>
      <c r="Q35" s="7"/>
      <c r="R35" s="7"/>
      <c r="S35" s="7"/>
      <c r="T35" s="11"/>
      <c r="V35" s="249" t="s">
        <v>2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17</v>
      </c>
      <c r="AX35" s="75">
        <v>0</v>
      </c>
      <c r="AY35" s="76" t="s">
        <v>17</v>
      </c>
      <c r="AZ35" s="77">
        <v>0</v>
      </c>
      <c r="BA35" s="76" t="s">
        <v>17</v>
      </c>
      <c r="BB35" s="77">
        <v>0</v>
      </c>
      <c r="BC35" s="76" t="s">
        <v>17</v>
      </c>
      <c r="BD35" s="50">
        <v>0</v>
      </c>
      <c r="BE35" s="55" t="s">
        <v>17</v>
      </c>
      <c r="BF35" s="77">
        <v>0</v>
      </c>
      <c r="BG35" s="76" t="s">
        <v>17</v>
      </c>
    </row>
    <row r="36" spans="2:59" ht="17.100000000000001" customHeight="1" x14ac:dyDescent="0.15">
      <c r="B36" s="250"/>
      <c r="C36" s="6"/>
      <c r="D36" s="2"/>
      <c r="E36" s="2"/>
      <c r="F36" s="2"/>
      <c r="G36" s="2"/>
      <c r="H36" s="2"/>
      <c r="I36" s="2"/>
      <c r="J36" s="9"/>
      <c r="K36" s="2"/>
      <c r="L36" s="243"/>
      <c r="M36" s="6"/>
      <c r="N36" s="2"/>
      <c r="O36" s="2"/>
      <c r="P36" s="2"/>
      <c r="Q36" s="2"/>
      <c r="R36" s="2"/>
      <c r="S36" s="2"/>
      <c r="T36" s="9"/>
      <c r="V36" s="250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16</v>
      </c>
      <c r="AX36" s="51">
        <v>27</v>
      </c>
      <c r="AY36" s="56" t="s">
        <v>16</v>
      </c>
      <c r="AZ36" s="78">
        <v>32</v>
      </c>
      <c r="BA36" s="56" t="s">
        <v>16</v>
      </c>
      <c r="BB36" s="78">
        <v>38</v>
      </c>
      <c r="BC36" s="56" t="s">
        <v>16</v>
      </c>
      <c r="BD36" s="51">
        <v>42</v>
      </c>
      <c r="BE36" s="56" t="s">
        <v>16</v>
      </c>
      <c r="BF36" s="78">
        <v>46</v>
      </c>
      <c r="BG36" s="56" t="s">
        <v>16</v>
      </c>
    </row>
    <row r="37" spans="2:59" ht="17.100000000000001" customHeight="1" x14ac:dyDescent="0.15">
      <c r="B37" s="250"/>
      <c r="C37" s="6"/>
      <c r="D37" s="2"/>
      <c r="E37" s="2"/>
      <c r="F37" s="2"/>
      <c r="G37" s="2"/>
      <c r="H37" s="2"/>
      <c r="I37" s="2"/>
      <c r="J37" s="9"/>
      <c r="K37" s="2"/>
      <c r="L37" s="243"/>
      <c r="M37" s="6"/>
      <c r="N37" s="2"/>
      <c r="O37" s="2"/>
      <c r="P37" s="2"/>
      <c r="Q37" s="2"/>
      <c r="R37" s="2"/>
      <c r="S37" s="2"/>
      <c r="T37" s="9"/>
      <c r="V37" s="250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27</v>
      </c>
      <c r="AW37" s="56" t="s">
        <v>15</v>
      </c>
      <c r="AX37" s="51">
        <v>34</v>
      </c>
      <c r="AY37" s="56" t="s">
        <v>15</v>
      </c>
      <c r="AZ37" s="78">
        <v>39</v>
      </c>
      <c r="BA37" s="56" t="s">
        <v>15</v>
      </c>
      <c r="BB37" s="78">
        <v>45</v>
      </c>
      <c r="BC37" s="56" t="s">
        <v>15</v>
      </c>
      <c r="BD37" s="51">
        <v>50</v>
      </c>
      <c r="BE37" s="56" t="s">
        <v>15</v>
      </c>
      <c r="BF37" s="78">
        <v>55</v>
      </c>
      <c r="BG37" s="56" t="s">
        <v>15</v>
      </c>
    </row>
    <row r="38" spans="2:59" ht="17.100000000000001" customHeight="1" x14ac:dyDescent="0.15">
      <c r="B38" s="250"/>
      <c r="C38" s="6"/>
      <c r="D38" s="2"/>
      <c r="E38" s="2"/>
      <c r="F38" s="2"/>
      <c r="G38" s="2"/>
      <c r="H38" s="2"/>
      <c r="I38" s="2"/>
      <c r="J38" s="9"/>
      <c r="K38" s="2"/>
      <c r="L38" s="243"/>
      <c r="M38" s="6"/>
      <c r="N38" s="2"/>
      <c r="O38" s="2"/>
      <c r="P38" s="2"/>
      <c r="Q38" s="2"/>
      <c r="R38" s="2"/>
      <c r="S38" s="2"/>
      <c r="T38" s="9"/>
      <c r="V38" s="250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33</v>
      </c>
      <c r="AW38" s="56" t="s">
        <v>3</v>
      </c>
      <c r="AX38" s="51">
        <v>41</v>
      </c>
      <c r="AY38" s="56" t="s">
        <v>3</v>
      </c>
      <c r="AZ38" s="78">
        <v>46</v>
      </c>
      <c r="BA38" s="56" t="s">
        <v>3</v>
      </c>
      <c r="BB38" s="78">
        <v>52</v>
      </c>
      <c r="BC38" s="56" t="s">
        <v>3</v>
      </c>
      <c r="BD38" s="51">
        <v>58</v>
      </c>
      <c r="BE38" s="56" t="s">
        <v>3</v>
      </c>
      <c r="BF38" s="78">
        <v>63</v>
      </c>
      <c r="BG38" s="56" t="s">
        <v>3</v>
      </c>
    </row>
    <row r="39" spans="2:59" ht="17.100000000000001" customHeight="1" thickBot="1" x14ac:dyDescent="0.2">
      <c r="B39" s="250"/>
      <c r="C39" s="6"/>
      <c r="D39" s="2"/>
      <c r="E39" s="2"/>
      <c r="F39" s="2"/>
      <c r="G39" s="2"/>
      <c r="H39" s="2"/>
      <c r="I39" s="2"/>
      <c r="J39" s="9"/>
      <c r="K39" s="2"/>
      <c r="L39" s="243"/>
      <c r="M39" s="6"/>
      <c r="N39" s="2"/>
      <c r="O39" s="2"/>
      <c r="P39" s="2"/>
      <c r="Q39" s="2"/>
      <c r="R39" s="2"/>
      <c r="S39" s="2"/>
      <c r="T39" s="9"/>
      <c r="V39" s="250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39</v>
      </c>
      <c r="AW39" s="58" t="s">
        <v>14</v>
      </c>
      <c r="AX39" s="53">
        <v>47</v>
      </c>
      <c r="AY39" s="58" t="s">
        <v>14</v>
      </c>
      <c r="AZ39" s="79">
        <v>53</v>
      </c>
      <c r="BA39" s="58" t="s">
        <v>14</v>
      </c>
      <c r="BB39" s="79">
        <v>59</v>
      </c>
      <c r="BC39" s="58" t="s">
        <v>14</v>
      </c>
      <c r="BD39" s="53">
        <v>65</v>
      </c>
      <c r="BE39" s="58" t="s">
        <v>14</v>
      </c>
      <c r="BF39" s="79">
        <v>71</v>
      </c>
      <c r="BG39" s="58" t="s">
        <v>14</v>
      </c>
    </row>
    <row r="40" spans="2:59" ht="17.100000000000001" customHeight="1" x14ac:dyDescent="0.15">
      <c r="B40" s="251"/>
      <c r="C40" s="15" t="s">
        <v>10</v>
      </c>
      <c r="D40" s="240">
        <f>$AG16</f>
        <v>4</v>
      </c>
      <c r="E40" s="241"/>
      <c r="F40" s="240">
        <f>$AG17</f>
        <v>0</v>
      </c>
      <c r="G40" s="241"/>
      <c r="H40" s="35"/>
      <c r="I40" s="35"/>
      <c r="J40" s="37"/>
      <c r="K40" s="36"/>
      <c r="L40" s="244"/>
      <c r="M40" s="15" t="s">
        <v>10</v>
      </c>
      <c r="N40" s="240">
        <f>$AH16</f>
        <v>6</v>
      </c>
      <c r="O40" s="241"/>
      <c r="P40" s="240">
        <f>$AH17</f>
        <v>0</v>
      </c>
      <c r="Q40" s="241"/>
      <c r="R40" s="8"/>
      <c r="S40" s="8"/>
      <c r="T40" s="10"/>
      <c r="V40" s="251"/>
      <c r="W40" s="15" t="s">
        <v>10</v>
      </c>
      <c r="X40" s="240">
        <f>$AI16</f>
        <v>5</v>
      </c>
      <c r="Y40" s="241"/>
      <c r="Z40" s="240">
        <f>$AI17</f>
        <v>0</v>
      </c>
      <c r="AA40" s="241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23</v>
      </c>
      <c r="AX40" t="s">
        <v>24</v>
      </c>
      <c r="AZ40" t="s">
        <v>25</v>
      </c>
      <c r="BB40" t="s">
        <v>26</v>
      </c>
      <c r="BD40" t="s">
        <v>22</v>
      </c>
      <c r="BF40" t="s">
        <v>27</v>
      </c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42" t="s">
        <v>18</v>
      </c>
      <c r="C42" s="5"/>
      <c r="D42" s="7"/>
      <c r="E42" s="7"/>
      <c r="F42" s="7"/>
      <c r="G42" s="7"/>
      <c r="H42" s="7"/>
      <c r="I42" s="7"/>
      <c r="J42" s="11"/>
      <c r="K42" s="2"/>
      <c r="L42" s="245" t="s">
        <v>112</v>
      </c>
      <c r="M42" s="5"/>
      <c r="N42" s="7"/>
      <c r="O42" s="7"/>
      <c r="P42" s="7"/>
      <c r="Q42" s="7"/>
      <c r="R42" s="7"/>
      <c r="S42" s="7"/>
      <c r="T42" s="11"/>
      <c r="V42" s="242" t="s">
        <v>5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43"/>
      <c r="C43" s="6"/>
      <c r="D43" s="2"/>
      <c r="E43" s="2"/>
      <c r="F43" s="2"/>
      <c r="G43" s="2"/>
      <c r="H43" s="2"/>
      <c r="I43" s="2"/>
      <c r="J43" s="9"/>
      <c r="K43" s="2"/>
      <c r="L43" s="246"/>
      <c r="M43" s="6"/>
      <c r="N43" s="2"/>
      <c r="O43" s="2"/>
      <c r="P43" s="2"/>
      <c r="Q43" s="2"/>
      <c r="R43" s="2"/>
      <c r="S43" s="2"/>
      <c r="T43" s="9"/>
      <c r="V43" s="243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43"/>
      <c r="C44" s="6"/>
      <c r="D44" s="2"/>
      <c r="E44" s="2"/>
      <c r="F44" s="2"/>
      <c r="G44" s="2"/>
      <c r="H44" s="2"/>
      <c r="I44" s="2"/>
      <c r="J44" s="9"/>
      <c r="K44" s="2"/>
      <c r="L44" s="246"/>
      <c r="M44" s="6"/>
      <c r="N44" s="2"/>
      <c r="O44" s="2"/>
      <c r="P44" s="2"/>
      <c r="Q44" s="2"/>
      <c r="R44" s="2"/>
      <c r="S44" s="2"/>
      <c r="T44" s="9"/>
      <c r="V44" s="243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43"/>
      <c r="C45" s="6"/>
      <c r="D45" s="2"/>
      <c r="E45" s="2"/>
      <c r="F45" s="2"/>
      <c r="G45" s="2"/>
      <c r="H45" s="2"/>
      <c r="I45" s="2"/>
      <c r="J45" s="9"/>
      <c r="K45" s="2"/>
      <c r="L45" s="246"/>
      <c r="M45" s="6"/>
      <c r="N45" s="2"/>
      <c r="O45" s="2"/>
      <c r="P45" s="2"/>
      <c r="Q45" s="2"/>
      <c r="R45" s="225" t="s">
        <v>93</v>
      </c>
      <c r="S45" s="225"/>
      <c r="T45" s="226"/>
      <c r="V45" s="243"/>
      <c r="W45" s="6"/>
      <c r="AB45" s="225" t="s">
        <v>93</v>
      </c>
      <c r="AC45" s="225"/>
      <c r="AD45" s="226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43"/>
      <c r="C46" s="6"/>
      <c r="D46" s="2"/>
      <c r="E46" s="2"/>
      <c r="F46" s="2"/>
      <c r="G46" s="2"/>
      <c r="H46" s="2"/>
      <c r="I46" s="2"/>
      <c r="J46" s="9"/>
      <c r="K46" s="2"/>
      <c r="L46" s="246"/>
      <c r="M46" s="6"/>
      <c r="N46" s="2"/>
      <c r="O46" s="2"/>
      <c r="P46" s="2"/>
      <c r="Q46" s="2"/>
      <c r="R46" s="225"/>
      <c r="S46" s="225"/>
      <c r="T46" s="226"/>
      <c r="V46" s="243"/>
      <c r="W46" s="6"/>
      <c r="AB46" s="225"/>
      <c r="AC46" s="225"/>
      <c r="AD46" s="226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44"/>
      <c r="C47" s="15" t="s">
        <v>10</v>
      </c>
      <c r="D47" s="240">
        <f>$AJ16</f>
        <v>6</v>
      </c>
      <c r="E47" s="241"/>
      <c r="F47" s="240">
        <f>$AJ17</f>
        <v>0</v>
      </c>
      <c r="G47" s="241"/>
      <c r="H47" s="35"/>
      <c r="I47" s="35"/>
      <c r="J47" s="37"/>
      <c r="K47" s="36"/>
      <c r="L47" s="247"/>
      <c r="M47" s="15" t="s">
        <v>10</v>
      </c>
      <c r="N47" s="240">
        <f>$AK16</f>
        <v>5</v>
      </c>
      <c r="O47" s="241"/>
      <c r="P47" s="240">
        <f>$AK17</f>
        <v>0</v>
      </c>
      <c r="Q47" s="241"/>
      <c r="R47" s="8"/>
      <c r="S47" s="8"/>
      <c r="T47" s="10"/>
      <c r="V47" s="244"/>
      <c r="W47" s="15" t="s">
        <v>10</v>
      </c>
      <c r="X47" s="240">
        <f>$AL16</f>
        <v>4</v>
      </c>
      <c r="Y47" s="241"/>
      <c r="Z47" s="240">
        <f>$AL17</f>
        <v>0</v>
      </c>
      <c r="AA47" s="241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49" t="s">
        <v>19</v>
      </c>
      <c r="C49" s="5"/>
      <c r="D49" s="7"/>
      <c r="E49" s="7"/>
      <c r="F49" s="7"/>
      <c r="G49" s="7"/>
      <c r="H49" s="7"/>
      <c r="I49" s="7"/>
      <c r="J49" s="11"/>
      <c r="K49" s="2"/>
      <c r="L49" s="263" t="s">
        <v>90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50"/>
      <c r="C50" s="6"/>
      <c r="D50" s="2"/>
      <c r="E50" s="2"/>
      <c r="F50" s="2"/>
      <c r="G50" s="2"/>
      <c r="H50" s="2"/>
      <c r="I50" s="2"/>
      <c r="J50" s="9"/>
      <c r="K50" s="2"/>
      <c r="L50" s="264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50"/>
      <c r="C51" s="6"/>
      <c r="D51" s="2"/>
      <c r="E51" s="2"/>
      <c r="F51" s="2"/>
      <c r="G51" s="2"/>
      <c r="H51" s="2"/>
      <c r="I51" s="2"/>
      <c r="J51" s="9"/>
      <c r="K51" s="2"/>
      <c r="L51" s="264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50"/>
      <c r="C52" s="6"/>
      <c r="D52" s="2"/>
      <c r="E52" s="2"/>
      <c r="F52" s="2"/>
      <c r="G52" s="2"/>
      <c r="H52" s="2"/>
      <c r="I52" s="2"/>
      <c r="J52" s="9"/>
      <c r="K52" s="2"/>
      <c r="L52" s="264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50"/>
      <c r="C53" s="6"/>
      <c r="D53" s="2"/>
      <c r="E53" s="2"/>
      <c r="F53" s="2"/>
      <c r="G53" s="2"/>
      <c r="H53" s="2"/>
      <c r="I53" s="2"/>
      <c r="J53" s="9"/>
      <c r="K53" s="2"/>
      <c r="L53" s="264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51"/>
      <c r="C54" s="15" t="s">
        <v>10</v>
      </c>
      <c r="D54" s="240">
        <f>$AM16</f>
        <v>4</v>
      </c>
      <c r="E54" s="241"/>
      <c r="F54" s="240">
        <f>$AM17</f>
        <v>0</v>
      </c>
      <c r="G54" s="241"/>
      <c r="H54" s="35"/>
      <c r="I54" s="35"/>
      <c r="J54" s="37"/>
      <c r="K54" s="36"/>
      <c r="L54" s="265"/>
      <c r="M54" s="15" t="s">
        <v>10</v>
      </c>
      <c r="N54" s="240">
        <f>$AN16</f>
        <v>4</v>
      </c>
      <c r="O54" s="241"/>
      <c r="P54" s="240">
        <f>$AN17</f>
        <v>0</v>
      </c>
      <c r="Q54" s="241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X5:Y5"/>
    <mergeCell ref="O4:P4"/>
    <mergeCell ref="Q4:R4"/>
    <mergeCell ref="V4:W4"/>
    <mergeCell ref="X10:Y10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R45:T46"/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  <mergeCell ref="M9:N9"/>
    <mergeCell ref="O9:P9"/>
    <mergeCell ref="O10:P10"/>
    <mergeCell ref="O11:P11"/>
    <mergeCell ref="O12:P12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75" t="s">
        <v>56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7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</row>
    <row r="2" spans="2:59" ht="29.25" customHeight="1" thickBot="1" x14ac:dyDescent="0.2">
      <c r="N2" s="288">
        <f>'中学校第２学年男子（表） '!N2:O2</f>
        <v>0</v>
      </c>
      <c r="O2" s="288"/>
      <c r="P2" s="106" t="s">
        <v>29</v>
      </c>
      <c r="Q2" s="288">
        <f>'中学校第２学年男子（表） '!Q2:R2</f>
        <v>0</v>
      </c>
      <c r="R2" s="288"/>
      <c r="S2" s="106" t="s">
        <v>31</v>
      </c>
      <c r="T2" s="288">
        <f>'中学校第２学年男子（表） '!T2:U2</f>
        <v>0</v>
      </c>
      <c r="U2" s="288"/>
      <c r="V2" s="106" t="s">
        <v>30</v>
      </c>
      <c r="W2" s="87" t="s">
        <v>21</v>
      </c>
      <c r="X2" s="288">
        <f>'中学校第２学年男子（表） '!X2:AD2</f>
        <v>0</v>
      </c>
      <c r="Y2" s="288"/>
      <c r="Z2" s="288"/>
      <c r="AA2" s="288"/>
      <c r="AB2" s="288"/>
      <c r="AC2" s="288"/>
      <c r="AD2" s="288"/>
    </row>
    <row r="3" spans="2:59" ht="18" customHeight="1" thickBot="1" x14ac:dyDescent="0.2">
      <c r="B3" s="1" t="s"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66"/>
      <c r="D4" s="467"/>
      <c r="E4" s="468"/>
      <c r="F4" s="237" t="s">
        <v>6</v>
      </c>
      <c r="G4" s="237"/>
      <c r="H4" s="237" t="s">
        <v>7</v>
      </c>
      <c r="I4" s="237"/>
      <c r="J4" s="237" t="s">
        <v>2</v>
      </c>
      <c r="K4" s="237"/>
      <c r="L4" s="237"/>
      <c r="M4" s="273" t="s">
        <v>18</v>
      </c>
      <c r="N4" s="298"/>
      <c r="O4" s="237" t="s">
        <v>118</v>
      </c>
      <c r="P4" s="237"/>
      <c r="Q4" s="273" t="s">
        <v>5</v>
      </c>
      <c r="R4" s="298"/>
      <c r="S4" s="406" t="s">
        <v>19</v>
      </c>
      <c r="T4" s="407"/>
      <c r="U4" s="408"/>
      <c r="V4" s="237" t="s">
        <v>20</v>
      </c>
      <c r="W4" s="273"/>
      <c r="X4" s="336" t="s">
        <v>28</v>
      </c>
      <c r="Y4" s="328"/>
      <c r="Z4" s="278" t="s">
        <v>1</v>
      </c>
      <c r="AA4" s="279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69" t="s">
        <v>49</v>
      </c>
      <c r="D5" s="470"/>
      <c r="E5" s="471"/>
      <c r="F5" s="292">
        <f>'中学校第２学年男子（表） '!F5:G5</f>
        <v>0</v>
      </c>
      <c r="G5" s="303"/>
      <c r="H5" s="292">
        <f>'中学校第２学年男子（表） '!H5:I5</f>
        <v>0</v>
      </c>
      <c r="I5" s="303"/>
      <c r="J5" s="292">
        <f>'中学校第２学年男子（表） '!J5:K5</f>
        <v>0</v>
      </c>
      <c r="K5" s="293"/>
      <c r="L5" s="303"/>
      <c r="M5" s="292">
        <f>'中学校第２学年男子（表） '!M5:N5</f>
        <v>0</v>
      </c>
      <c r="N5" s="303"/>
      <c r="O5" s="292">
        <f>'中学校第２学年男子（表） '!O5:P5</f>
        <v>0</v>
      </c>
      <c r="P5" s="303"/>
      <c r="Q5" s="463">
        <f>'中学校第２学年男子（表） '!Q5:R5</f>
        <v>0</v>
      </c>
      <c r="R5" s="464"/>
      <c r="S5" s="292">
        <f>'中学校第２学年男子（表） '!S5:U5</f>
        <v>0</v>
      </c>
      <c r="T5" s="293"/>
      <c r="U5" s="303"/>
      <c r="V5" s="292">
        <f>'中学校第２学年男子（表） '!V5:W5</f>
        <v>0</v>
      </c>
      <c r="W5" s="297"/>
      <c r="X5" s="296">
        <f>'中学校第２学年男子（表） '!X5:Y5</f>
        <v>0</v>
      </c>
      <c r="Y5" s="297"/>
      <c r="Z5" s="329">
        <f>'中学校第２学年男子（表） '!Z5:AA5</f>
        <v>0</v>
      </c>
      <c r="AA5" s="330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72" t="s">
        <v>55</v>
      </c>
      <c r="D6" s="473"/>
      <c r="E6" s="474"/>
      <c r="F6" s="453">
        <f>'中学校第２学年男子（表） '!F6:G6</f>
        <v>0</v>
      </c>
      <c r="G6" s="465"/>
      <c r="H6" s="453">
        <f>'中学校第２学年男子（表） '!H6:I6</f>
        <v>0</v>
      </c>
      <c r="I6" s="465"/>
      <c r="J6" s="453">
        <f>'中学校第２学年男子（表） '!J6:L6</f>
        <v>0</v>
      </c>
      <c r="K6" s="454"/>
      <c r="L6" s="465"/>
      <c r="M6" s="453">
        <f>'中学校第２学年男子（表） '!M6:N6</f>
        <v>0</v>
      </c>
      <c r="N6" s="465"/>
      <c r="O6" s="453">
        <f>'中学校第２学年男子（表） '!O6:P6</f>
        <v>0</v>
      </c>
      <c r="P6" s="465"/>
      <c r="Q6" s="409">
        <f>'中学校第２学年男子（表） '!Q6:S6</f>
        <v>0</v>
      </c>
      <c r="R6" s="411"/>
      <c r="S6" s="409">
        <f>'中学校第２学年男子（表） '!S6:U6</f>
        <v>0</v>
      </c>
      <c r="T6" s="410"/>
      <c r="U6" s="411"/>
      <c r="V6" s="453">
        <f>'中学校第２学年男子（表） '!V6:W6</f>
        <v>0</v>
      </c>
      <c r="W6" s="454"/>
      <c r="X6" s="455">
        <f>'中学校第２学年男子（表） '!X6:Y6</f>
        <v>0</v>
      </c>
      <c r="Y6" s="456"/>
      <c r="Z6" s="455">
        <f>'中学校第２学年男子（表） '!Z6:AA6</f>
        <v>0</v>
      </c>
      <c r="AA6" s="456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75" t="s">
        <v>115</v>
      </c>
      <c r="D7" s="476"/>
      <c r="E7" s="477"/>
      <c r="F7" s="458">
        <f>'中学校第２学年男子（表） '!F9:G9</f>
        <v>28.8</v>
      </c>
      <c r="G7" s="459"/>
      <c r="H7" s="412">
        <f>'中学校第２学年男子（表） '!H9:I9</f>
        <v>25.99</v>
      </c>
      <c r="I7" s="414"/>
      <c r="J7" s="412">
        <f>'中学校第２学年男子（表） '!J9:L9</f>
        <v>43.67</v>
      </c>
      <c r="K7" s="413"/>
      <c r="L7" s="414"/>
      <c r="M7" s="412">
        <f>'中学校第２学年男子（表） '!M9:N9</f>
        <v>51.19</v>
      </c>
      <c r="N7" s="414"/>
      <c r="O7" s="458">
        <f>'中学校第２学年男子（表） '!O9:P9</f>
        <v>406.38</v>
      </c>
      <c r="P7" s="459"/>
      <c r="Q7" s="458">
        <f>'中学校第２学年男子（表） '!Q9:S9</f>
        <v>8.01</v>
      </c>
      <c r="R7" s="459"/>
      <c r="S7" s="412">
        <f>'中学校第２学年男子（表） '!S9:U9</f>
        <v>196.36</v>
      </c>
      <c r="T7" s="413"/>
      <c r="U7" s="414"/>
      <c r="V7" s="412">
        <f>'中学校第２学年男子（表） '!V9:W9</f>
        <v>20.309999999999999</v>
      </c>
      <c r="W7" s="413"/>
      <c r="X7" s="460">
        <f>'中学校第２学年男子（表） '!X11:Y11</f>
        <v>41.18</v>
      </c>
      <c r="Y7" s="461"/>
      <c r="Z7" s="412" t="str">
        <f>'中学校第２学年男子（表） '!Z11:AA11</f>
        <v>C</v>
      </c>
      <c r="AA7" s="461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50">
        <f>X2</f>
        <v>0</v>
      </c>
      <c r="D8" s="451"/>
      <c r="E8" s="452"/>
      <c r="F8" s="445">
        <f>'中学校第２学年男子（表） '!F12:G12</f>
        <v>0</v>
      </c>
      <c r="G8" s="462"/>
      <c r="H8" s="445">
        <f>'中学校第２学年男子（表） '!H12:I12</f>
        <v>0</v>
      </c>
      <c r="I8" s="462"/>
      <c r="J8" s="445">
        <f>'中学校第２学年男子（表） '!J12:L12</f>
        <v>0</v>
      </c>
      <c r="K8" s="446"/>
      <c r="L8" s="462"/>
      <c r="M8" s="445">
        <f>'中学校第２学年男子（表） '!M12:N12</f>
        <v>0</v>
      </c>
      <c r="N8" s="462"/>
      <c r="O8" s="445">
        <f>'中学校第２学年男子（表） '!O12:P12</f>
        <v>0</v>
      </c>
      <c r="P8" s="462"/>
      <c r="Q8" s="415">
        <f>'中学校第２学年男子（表） '!Q12:S12</f>
        <v>0</v>
      </c>
      <c r="R8" s="272"/>
      <c r="S8" s="415">
        <f>'中学校第２学年男子（表） '!S12:U12</f>
        <v>0</v>
      </c>
      <c r="T8" s="416"/>
      <c r="U8" s="272"/>
      <c r="V8" s="445">
        <f>'中学校第２学年男子（表） '!V12:W12</f>
        <v>0</v>
      </c>
      <c r="W8" s="446"/>
      <c r="X8" s="447">
        <f>'中学校第２学年男子（表） '!X12:Y12</f>
        <v>0</v>
      </c>
      <c r="Y8" s="448"/>
      <c r="Z8" s="445" t="str">
        <f>'中学校第２学年男子（表） '!Z12:AA12</f>
        <v>0</v>
      </c>
      <c r="AA8" s="448"/>
      <c r="AB8" s="2"/>
      <c r="AC8" s="2"/>
      <c r="AD8" s="98"/>
      <c r="AE8" s="444"/>
      <c r="AF8" s="444"/>
      <c r="AG8" s="444"/>
      <c r="AH8" s="444"/>
      <c r="AI8" s="444"/>
      <c r="AJ8" s="444"/>
      <c r="AK8" s="444"/>
      <c r="AL8" s="444"/>
      <c r="AM8" s="444"/>
      <c r="AN8" s="88"/>
      <c r="AO8" s="89"/>
      <c r="AQ8" s="274"/>
      <c r="AR8" s="274"/>
      <c r="AS8" s="274"/>
      <c r="AT8" s="274"/>
      <c r="AU8" s="274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57" t="s">
        <v>57</v>
      </c>
      <c r="D10" s="457"/>
      <c r="E10" s="457"/>
      <c r="F10" s="457"/>
      <c r="G10" s="457"/>
      <c r="H10" s="457"/>
      <c r="I10" s="457"/>
      <c r="J10" s="457"/>
      <c r="K10" s="140"/>
      <c r="L10" s="449" t="s">
        <v>116</v>
      </c>
      <c r="M10" s="449"/>
      <c r="N10" s="449"/>
      <c r="O10" s="449"/>
      <c r="P10" s="449"/>
      <c r="Q10" s="449"/>
      <c r="R10" s="449"/>
      <c r="S10" s="449"/>
      <c r="T10" s="449"/>
      <c r="U10" s="141"/>
      <c r="V10" s="449" t="s">
        <v>117</v>
      </c>
      <c r="W10" s="449"/>
      <c r="X10" s="449"/>
      <c r="Y10" s="449"/>
      <c r="Z10" s="449"/>
      <c r="AA10" s="449"/>
      <c r="AB10" s="449"/>
      <c r="AC10" s="449"/>
      <c r="AD10" s="142"/>
      <c r="AF10" s="98"/>
      <c r="AG10" s="444"/>
      <c r="AH10" s="444"/>
      <c r="AI10" s="444"/>
      <c r="AJ10" s="444"/>
      <c r="AK10" s="444"/>
      <c r="AL10" s="444"/>
      <c r="AM10" s="444"/>
      <c r="AN10" s="444"/>
      <c r="AO10" s="444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23" t="s">
        <v>43</v>
      </c>
      <c r="D11" s="424"/>
      <c r="E11" s="424"/>
      <c r="F11" s="424"/>
      <c r="G11" s="424"/>
      <c r="H11" s="424"/>
      <c r="I11" s="424"/>
      <c r="J11" s="425"/>
      <c r="K11" s="2"/>
      <c r="L11" s="432" t="s">
        <v>43</v>
      </c>
      <c r="M11" s="433"/>
      <c r="N11" s="433"/>
      <c r="O11" s="433"/>
      <c r="P11" s="433"/>
      <c r="Q11" s="433"/>
      <c r="R11" s="433"/>
      <c r="S11" s="433"/>
      <c r="T11" s="434"/>
      <c r="U11" s="2"/>
      <c r="V11" s="432" t="s">
        <v>43</v>
      </c>
      <c r="W11" s="433"/>
      <c r="X11" s="433"/>
      <c r="Y11" s="433"/>
      <c r="Z11" s="433"/>
      <c r="AA11" s="433"/>
      <c r="AB11" s="433"/>
      <c r="AC11" s="434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26"/>
      <c r="D12" s="427"/>
      <c r="E12" s="427"/>
      <c r="F12" s="427"/>
      <c r="G12" s="427"/>
      <c r="H12" s="427"/>
      <c r="I12" s="427"/>
      <c r="J12" s="428"/>
      <c r="K12" s="2"/>
      <c r="L12" s="435"/>
      <c r="M12" s="436"/>
      <c r="N12" s="436"/>
      <c r="O12" s="436"/>
      <c r="P12" s="436"/>
      <c r="Q12" s="436"/>
      <c r="R12" s="436"/>
      <c r="S12" s="436"/>
      <c r="T12" s="437"/>
      <c r="U12" s="2"/>
      <c r="V12" s="435"/>
      <c r="W12" s="436"/>
      <c r="X12" s="436"/>
      <c r="Y12" s="436"/>
      <c r="Z12" s="436"/>
      <c r="AA12" s="436"/>
      <c r="AB12" s="436"/>
      <c r="AC12" s="437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26"/>
      <c r="D13" s="427"/>
      <c r="E13" s="427"/>
      <c r="F13" s="427"/>
      <c r="G13" s="427"/>
      <c r="H13" s="427"/>
      <c r="I13" s="427"/>
      <c r="J13" s="428"/>
      <c r="K13" s="2"/>
      <c r="L13" s="435"/>
      <c r="M13" s="436"/>
      <c r="N13" s="436"/>
      <c r="O13" s="436"/>
      <c r="P13" s="436"/>
      <c r="Q13" s="436"/>
      <c r="R13" s="436"/>
      <c r="S13" s="436"/>
      <c r="T13" s="437"/>
      <c r="U13" s="2"/>
      <c r="V13" s="435"/>
      <c r="W13" s="436"/>
      <c r="X13" s="436"/>
      <c r="Y13" s="436"/>
      <c r="Z13" s="436"/>
      <c r="AA13" s="436"/>
      <c r="AB13" s="436"/>
      <c r="AC13" s="437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26"/>
      <c r="D14" s="427"/>
      <c r="E14" s="427"/>
      <c r="F14" s="427"/>
      <c r="G14" s="427"/>
      <c r="H14" s="427"/>
      <c r="I14" s="427"/>
      <c r="J14" s="428"/>
      <c r="K14" s="2"/>
      <c r="L14" s="435"/>
      <c r="M14" s="436"/>
      <c r="N14" s="436"/>
      <c r="O14" s="436"/>
      <c r="P14" s="436"/>
      <c r="Q14" s="436"/>
      <c r="R14" s="436"/>
      <c r="S14" s="436"/>
      <c r="T14" s="437"/>
      <c r="U14" s="2"/>
      <c r="V14" s="435"/>
      <c r="W14" s="436"/>
      <c r="X14" s="436"/>
      <c r="Y14" s="436"/>
      <c r="Z14" s="436"/>
      <c r="AA14" s="436"/>
      <c r="AB14" s="436"/>
      <c r="AC14" s="437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26"/>
      <c r="D15" s="427"/>
      <c r="E15" s="427"/>
      <c r="F15" s="427"/>
      <c r="G15" s="427"/>
      <c r="H15" s="427"/>
      <c r="I15" s="427"/>
      <c r="J15" s="428"/>
      <c r="K15" s="2"/>
      <c r="L15" s="435"/>
      <c r="M15" s="436"/>
      <c r="N15" s="436"/>
      <c r="O15" s="436"/>
      <c r="P15" s="436"/>
      <c r="Q15" s="436"/>
      <c r="R15" s="436"/>
      <c r="S15" s="436"/>
      <c r="T15" s="437"/>
      <c r="U15" s="2"/>
      <c r="V15" s="435"/>
      <c r="W15" s="436"/>
      <c r="X15" s="436"/>
      <c r="Y15" s="436"/>
      <c r="Z15" s="436"/>
      <c r="AA15" s="436"/>
      <c r="AB15" s="436"/>
      <c r="AC15" s="437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26"/>
      <c r="D16" s="427"/>
      <c r="E16" s="427"/>
      <c r="F16" s="427"/>
      <c r="G16" s="427"/>
      <c r="H16" s="427"/>
      <c r="I16" s="427"/>
      <c r="J16" s="428"/>
      <c r="K16" s="2"/>
      <c r="L16" s="435"/>
      <c r="M16" s="436"/>
      <c r="N16" s="436"/>
      <c r="O16" s="436"/>
      <c r="P16" s="436"/>
      <c r="Q16" s="436"/>
      <c r="R16" s="436"/>
      <c r="S16" s="436"/>
      <c r="T16" s="437"/>
      <c r="U16" s="2"/>
      <c r="V16" s="435"/>
      <c r="W16" s="436"/>
      <c r="X16" s="436"/>
      <c r="Y16" s="436"/>
      <c r="Z16" s="436"/>
      <c r="AA16" s="436"/>
      <c r="AB16" s="436"/>
      <c r="AC16" s="437"/>
      <c r="AD16" s="23"/>
    </row>
    <row r="17" spans="2:59" ht="17.100000000000001" customHeight="1" x14ac:dyDescent="0.15">
      <c r="B17" s="2"/>
      <c r="C17" s="426"/>
      <c r="D17" s="427"/>
      <c r="E17" s="427"/>
      <c r="F17" s="427"/>
      <c r="G17" s="427"/>
      <c r="H17" s="427"/>
      <c r="I17" s="427"/>
      <c r="J17" s="428"/>
      <c r="K17" s="2"/>
      <c r="L17" s="435"/>
      <c r="M17" s="436"/>
      <c r="N17" s="436"/>
      <c r="O17" s="436"/>
      <c r="P17" s="436"/>
      <c r="Q17" s="436"/>
      <c r="R17" s="436"/>
      <c r="S17" s="436"/>
      <c r="T17" s="437"/>
      <c r="U17" s="2"/>
      <c r="V17" s="435"/>
      <c r="W17" s="436"/>
      <c r="X17" s="436"/>
      <c r="Y17" s="436"/>
      <c r="Z17" s="436"/>
      <c r="AA17" s="436"/>
      <c r="AB17" s="436"/>
      <c r="AC17" s="437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26"/>
      <c r="D18" s="427"/>
      <c r="E18" s="427"/>
      <c r="F18" s="427"/>
      <c r="G18" s="427"/>
      <c r="H18" s="427"/>
      <c r="I18" s="427"/>
      <c r="J18" s="428"/>
      <c r="K18" s="2"/>
      <c r="L18" s="435"/>
      <c r="M18" s="436"/>
      <c r="N18" s="436"/>
      <c r="O18" s="436"/>
      <c r="P18" s="436"/>
      <c r="Q18" s="436"/>
      <c r="R18" s="436"/>
      <c r="S18" s="436"/>
      <c r="T18" s="437"/>
      <c r="U18" s="2"/>
      <c r="V18" s="435"/>
      <c r="W18" s="436"/>
      <c r="X18" s="436"/>
      <c r="Y18" s="436"/>
      <c r="Z18" s="436"/>
      <c r="AA18" s="436"/>
      <c r="AB18" s="436"/>
      <c r="AC18" s="437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26"/>
      <c r="D19" s="427"/>
      <c r="E19" s="427"/>
      <c r="F19" s="427"/>
      <c r="G19" s="427"/>
      <c r="H19" s="427"/>
      <c r="I19" s="427"/>
      <c r="J19" s="428"/>
      <c r="K19" s="2"/>
      <c r="L19" s="435"/>
      <c r="M19" s="436"/>
      <c r="N19" s="436"/>
      <c r="O19" s="436"/>
      <c r="P19" s="436"/>
      <c r="Q19" s="436"/>
      <c r="R19" s="436"/>
      <c r="S19" s="436"/>
      <c r="T19" s="437"/>
      <c r="U19" s="14"/>
      <c r="V19" s="435"/>
      <c r="W19" s="436"/>
      <c r="X19" s="436"/>
      <c r="Y19" s="436"/>
      <c r="Z19" s="436"/>
      <c r="AA19" s="436"/>
      <c r="AB19" s="436"/>
      <c r="AC19" s="437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26"/>
      <c r="D20" s="427"/>
      <c r="E20" s="427"/>
      <c r="F20" s="427"/>
      <c r="G20" s="427"/>
      <c r="H20" s="427"/>
      <c r="I20" s="427"/>
      <c r="J20" s="428"/>
      <c r="K20" s="2"/>
      <c r="L20" s="435"/>
      <c r="M20" s="436"/>
      <c r="N20" s="436"/>
      <c r="O20" s="436"/>
      <c r="P20" s="436"/>
      <c r="Q20" s="436"/>
      <c r="R20" s="436"/>
      <c r="S20" s="436"/>
      <c r="T20" s="437"/>
      <c r="U20" s="1"/>
      <c r="V20" s="435"/>
      <c r="W20" s="436"/>
      <c r="X20" s="436"/>
      <c r="Y20" s="436"/>
      <c r="Z20" s="436"/>
      <c r="AA20" s="436"/>
      <c r="AB20" s="436"/>
      <c r="AC20" s="437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26"/>
      <c r="D21" s="427"/>
      <c r="E21" s="427"/>
      <c r="F21" s="427"/>
      <c r="G21" s="427"/>
      <c r="H21" s="427"/>
      <c r="I21" s="427"/>
      <c r="J21" s="428"/>
      <c r="K21" s="2"/>
      <c r="L21" s="435"/>
      <c r="M21" s="436"/>
      <c r="N21" s="436"/>
      <c r="O21" s="436"/>
      <c r="P21" s="436"/>
      <c r="Q21" s="436"/>
      <c r="R21" s="436"/>
      <c r="S21" s="436"/>
      <c r="T21" s="437"/>
      <c r="U21" s="2"/>
      <c r="V21" s="435"/>
      <c r="W21" s="436"/>
      <c r="X21" s="436"/>
      <c r="Y21" s="436"/>
      <c r="Z21" s="436"/>
      <c r="AA21" s="436"/>
      <c r="AB21" s="436"/>
      <c r="AC21" s="437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26"/>
      <c r="D22" s="427"/>
      <c r="E22" s="427"/>
      <c r="F22" s="427"/>
      <c r="G22" s="427"/>
      <c r="H22" s="427"/>
      <c r="I22" s="427"/>
      <c r="J22" s="428"/>
      <c r="K22" s="2"/>
      <c r="L22" s="435"/>
      <c r="M22" s="436"/>
      <c r="N22" s="436"/>
      <c r="O22" s="436"/>
      <c r="P22" s="436"/>
      <c r="Q22" s="436"/>
      <c r="R22" s="436"/>
      <c r="S22" s="436"/>
      <c r="T22" s="437"/>
      <c r="U22" s="2"/>
      <c r="V22" s="435"/>
      <c r="W22" s="436"/>
      <c r="X22" s="436"/>
      <c r="Y22" s="436"/>
      <c r="Z22" s="436"/>
      <c r="AA22" s="436"/>
      <c r="AB22" s="436"/>
      <c r="AC22" s="437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26"/>
      <c r="D23" s="427"/>
      <c r="E23" s="427"/>
      <c r="F23" s="427"/>
      <c r="G23" s="427"/>
      <c r="H23" s="427"/>
      <c r="I23" s="427"/>
      <c r="J23" s="428"/>
      <c r="K23" s="157"/>
      <c r="L23" s="435"/>
      <c r="M23" s="436"/>
      <c r="N23" s="436"/>
      <c r="O23" s="436"/>
      <c r="P23" s="436"/>
      <c r="Q23" s="436"/>
      <c r="R23" s="436"/>
      <c r="S23" s="436"/>
      <c r="T23" s="437"/>
      <c r="U23" s="157"/>
      <c r="V23" s="435"/>
      <c r="W23" s="436"/>
      <c r="X23" s="436"/>
      <c r="Y23" s="436"/>
      <c r="Z23" s="436"/>
      <c r="AA23" s="436"/>
      <c r="AB23" s="436"/>
      <c r="AC23" s="437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29"/>
      <c r="D24" s="430"/>
      <c r="E24" s="430"/>
      <c r="F24" s="430"/>
      <c r="G24" s="430"/>
      <c r="H24" s="430"/>
      <c r="I24" s="430"/>
      <c r="J24" s="431"/>
      <c r="K24" s="157"/>
      <c r="L24" s="438"/>
      <c r="M24" s="439"/>
      <c r="N24" s="439"/>
      <c r="O24" s="439"/>
      <c r="P24" s="439"/>
      <c r="Q24" s="439"/>
      <c r="R24" s="439"/>
      <c r="S24" s="439"/>
      <c r="T24" s="440"/>
      <c r="U24" s="157"/>
      <c r="V24" s="438"/>
      <c r="W24" s="439"/>
      <c r="X24" s="439"/>
      <c r="Y24" s="439"/>
      <c r="Z24" s="439"/>
      <c r="AA24" s="439"/>
      <c r="AB24" s="439"/>
      <c r="AC24" s="440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41" t="s">
        <v>119</v>
      </c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3"/>
      <c r="AD29" s="112"/>
    </row>
    <row r="30" spans="2:59" ht="17.100000000000001" customHeight="1" x14ac:dyDescent="0.15">
      <c r="B30" s="131"/>
      <c r="C30" s="417" t="s">
        <v>42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9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17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9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17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9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17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9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17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9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17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9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17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9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17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9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17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9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20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2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63" t="s">
        <v>64</v>
      </c>
      <c r="D45" s="364" t="s">
        <v>84</v>
      </c>
      <c r="E45" s="365"/>
      <c r="F45" s="370" t="s">
        <v>85</v>
      </c>
      <c r="G45" s="373" t="s">
        <v>36</v>
      </c>
      <c r="H45" s="376" t="s">
        <v>63</v>
      </c>
      <c r="I45" s="379" t="s">
        <v>34</v>
      </c>
      <c r="J45" s="380"/>
      <c r="K45" s="380"/>
      <c r="L45" s="380"/>
      <c r="M45" s="381"/>
      <c r="N45" s="373" t="s">
        <v>62</v>
      </c>
      <c r="O45" s="388" t="s">
        <v>60</v>
      </c>
      <c r="P45" s="389"/>
      <c r="Q45" s="390"/>
      <c r="R45" s="397" t="s">
        <v>61</v>
      </c>
      <c r="S45" s="398"/>
      <c r="T45" s="398"/>
      <c r="U45" s="399"/>
      <c r="V45" s="339" t="s">
        <v>87</v>
      </c>
      <c r="W45" s="340"/>
      <c r="X45" s="345" t="s">
        <v>86</v>
      </c>
      <c r="Y45" s="346"/>
      <c r="Z45" s="347"/>
      <c r="AA45" s="354" t="s">
        <v>84</v>
      </c>
      <c r="AB45" s="355"/>
      <c r="AC45" s="356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63"/>
      <c r="D46" s="366"/>
      <c r="E46" s="367"/>
      <c r="F46" s="371"/>
      <c r="G46" s="374"/>
      <c r="H46" s="377"/>
      <c r="I46" s="382"/>
      <c r="J46" s="383"/>
      <c r="K46" s="383"/>
      <c r="L46" s="383"/>
      <c r="M46" s="384"/>
      <c r="N46" s="374"/>
      <c r="O46" s="391"/>
      <c r="P46" s="392"/>
      <c r="Q46" s="393"/>
      <c r="R46" s="400"/>
      <c r="S46" s="401"/>
      <c r="T46" s="401"/>
      <c r="U46" s="402"/>
      <c r="V46" s="341"/>
      <c r="W46" s="342"/>
      <c r="X46" s="348"/>
      <c r="Y46" s="349"/>
      <c r="Z46" s="350"/>
      <c r="AA46" s="357"/>
      <c r="AB46" s="358"/>
      <c r="AC46" s="359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63"/>
      <c r="D47" s="366"/>
      <c r="E47" s="367"/>
      <c r="F47" s="371"/>
      <c r="G47" s="374"/>
      <c r="H47" s="377"/>
      <c r="I47" s="382"/>
      <c r="J47" s="383"/>
      <c r="K47" s="383"/>
      <c r="L47" s="383"/>
      <c r="M47" s="384"/>
      <c r="N47" s="374"/>
      <c r="O47" s="391"/>
      <c r="P47" s="392"/>
      <c r="Q47" s="393"/>
      <c r="R47" s="400"/>
      <c r="S47" s="401"/>
      <c r="T47" s="401"/>
      <c r="U47" s="402"/>
      <c r="V47" s="341"/>
      <c r="W47" s="342"/>
      <c r="X47" s="348"/>
      <c r="Y47" s="349"/>
      <c r="Z47" s="350"/>
      <c r="AA47" s="357"/>
      <c r="AB47" s="358"/>
      <c r="AC47" s="359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63"/>
      <c r="D48" s="368"/>
      <c r="E48" s="369"/>
      <c r="F48" s="372"/>
      <c r="G48" s="375"/>
      <c r="H48" s="378"/>
      <c r="I48" s="385"/>
      <c r="J48" s="386"/>
      <c r="K48" s="386"/>
      <c r="L48" s="386"/>
      <c r="M48" s="387"/>
      <c r="N48" s="375"/>
      <c r="O48" s="394"/>
      <c r="P48" s="395"/>
      <c r="Q48" s="396"/>
      <c r="R48" s="403"/>
      <c r="S48" s="404"/>
      <c r="T48" s="404"/>
      <c r="U48" s="405"/>
      <c r="V48" s="343"/>
      <c r="W48" s="344"/>
      <c r="X48" s="351"/>
      <c r="Y48" s="352"/>
      <c r="Z48" s="353"/>
      <c r="AA48" s="360"/>
      <c r="AB48" s="361"/>
      <c r="AC48" s="362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19"/>
      <c r="P49" s="112"/>
      <c r="Q49" s="136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484" t="s">
        <v>37</v>
      </c>
      <c r="D51" s="485"/>
      <c r="E51" s="487"/>
      <c r="F51" s="489"/>
      <c r="G51" s="487"/>
      <c r="H51" s="489"/>
      <c r="I51" s="491" t="s">
        <v>34</v>
      </c>
      <c r="J51" s="492"/>
      <c r="K51" s="492"/>
      <c r="L51" s="492"/>
      <c r="M51" s="493"/>
      <c r="N51" s="487"/>
      <c r="O51" s="489"/>
      <c r="P51" s="487"/>
      <c r="Q51" s="489"/>
      <c r="R51" s="487"/>
      <c r="S51" s="489"/>
      <c r="T51" s="479"/>
      <c r="U51" s="494"/>
      <c r="V51" s="489"/>
      <c r="W51" s="487"/>
      <c r="X51" s="489"/>
      <c r="Y51" s="487"/>
      <c r="Z51" s="489"/>
      <c r="AA51" s="479"/>
      <c r="AB51" s="467"/>
      <c r="AC51" s="480"/>
      <c r="AD51" s="155"/>
      <c r="AE51" s="2"/>
    </row>
    <row r="52" spans="2:46" ht="17.100000000000001" customHeight="1" x14ac:dyDescent="0.15">
      <c r="B52" s="148"/>
      <c r="C52" s="484"/>
      <c r="D52" s="486"/>
      <c r="E52" s="488"/>
      <c r="F52" s="490"/>
      <c r="G52" s="488"/>
      <c r="H52" s="490"/>
      <c r="I52" s="382"/>
      <c r="J52" s="383"/>
      <c r="K52" s="383"/>
      <c r="L52" s="383"/>
      <c r="M52" s="384"/>
      <c r="N52" s="488"/>
      <c r="O52" s="490"/>
      <c r="P52" s="488"/>
      <c r="Q52" s="490"/>
      <c r="R52" s="488"/>
      <c r="S52" s="490"/>
      <c r="T52" s="481"/>
      <c r="U52" s="495"/>
      <c r="V52" s="490"/>
      <c r="W52" s="488"/>
      <c r="X52" s="490"/>
      <c r="Y52" s="488"/>
      <c r="Z52" s="490"/>
      <c r="AA52" s="481"/>
      <c r="AB52" s="482"/>
      <c r="AC52" s="483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484"/>
      <c r="D53" s="486"/>
      <c r="E53" s="488"/>
      <c r="F53" s="490"/>
      <c r="G53" s="488"/>
      <c r="H53" s="490"/>
      <c r="I53" s="382"/>
      <c r="J53" s="383"/>
      <c r="K53" s="383"/>
      <c r="L53" s="383"/>
      <c r="M53" s="384"/>
      <c r="N53" s="488"/>
      <c r="O53" s="490"/>
      <c r="P53" s="488"/>
      <c r="Q53" s="490"/>
      <c r="R53" s="488"/>
      <c r="S53" s="490"/>
      <c r="T53" s="481"/>
      <c r="U53" s="495"/>
      <c r="V53" s="490"/>
      <c r="W53" s="488"/>
      <c r="X53" s="490"/>
      <c r="Y53" s="488"/>
      <c r="Z53" s="490"/>
      <c r="AA53" s="481"/>
      <c r="AB53" s="482"/>
      <c r="AC53" s="483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484"/>
      <c r="D54" s="486"/>
      <c r="E54" s="488"/>
      <c r="F54" s="490"/>
      <c r="G54" s="488"/>
      <c r="H54" s="490"/>
      <c r="I54" s="382"/>
      <c r="J54" s="383"/>
      <c r="K54" s="383"/>
      <c r="L54" s="383"/>
      <c r="M54" s="384"/>
      <c r="N54" s="488"/>
      <c r="O54" s="490"/>
      <c r="P54" s="488"/>
      <c r="Q54" s="490"/>
      <c r="R54" s="488"/>
      <c r="S54" s="490"/>
      <c r="T54" s="481"/>
      <c r="U54" s="495"/>
      <c r="V54" s="490"/>
      <c r="W54" s="488"/>
      <c r="X54" s="490"/>
      <c r="Y54" s="488"/>
      <c r="Z54" s="490"/>
      <c r="AA54" s="481"/>
      <c r="AB54" s="482"/>
      <c r="AC54" s="483"/>
      <c r="AD54" s="151"/>
    </row>
    <row r="55" spans="2:46" ht="17.100000000000001" customHeight="1" x14ac:dyDescent="0.15">
      <c r="B55" s="148"/>
      <c r="C55" s="484"/>
      <c r="D55" s="486"/>
      <c r="E55" s="488"/>
      <c r="F55" s="490"/>
      <c r="G55" s="488"/>
      <c r="H55" s="490"/>
      <c r="I55" s="382"/>
      <c r="J55" s="383"/>
      <c r="K55" s="383"/>
      <c r="L55" s="383"/>
      <c r="M55" s="384"/>
      <c r="N55" s="488"/>
      <c r="O55" s="490"/>
      <c r="P55" s="488"/>
      <c r="Q55" s="490"/>
      <c r="R55" s="488"/>
      <c r="S55" s="490"/>
      <c r="T55" s="481"/>
      <c r="U55" s="495"/>
      <c r="V55" s="490"/>
      <c r="W55" s="488"/>
      <c r="X55" s="490"/>
      <c r="Y55" s="488"/>
      <c r="Z55" s="490"/>
      <c r="AA55" s="481"/>
      <c r="AB55" s="482"/>
      <c r="AC55" s="483"/>
      <c r="AD55" s="149"/>
    </row>
    <row r="56" spans="2:46" ht="17.100000000000001" customHeight="1" thickBot="1" x14ac:dyDescent="0.2">
      <c r="B56" s="148"/>
      <c r="C56" s="484"/>
      <c r="D56" s="486"/>
      <c r="E56" s="488"/>
      <c r="F56" s="490"/>
      <c r="G56" s="488"/>
      <c r="H56" s="490"/>
      <c r="I56" s="382"/>
      <c r="J56" s="383"/>
      <c r="K56" s="383"/>
      <c r="L56" s="383"/>
      <c r="M56" s="384"/>
      <c r="N56" s="488"/>
      <c r="O56" s="490"/>
      <c r="P56" s="488"/>
      <c r="Q56" s="490"/>
      <c r="R56" s="488"/>
      <c r="S56" s="490"/>
      <c r="T56" s="481"/>
      <c r="U56" s="495"/>
      <c r="V56" s="490"/>
      <c r="W56" s="488"/>
      <c r="X56" s="490"/>
      <c r="Y56" s="488"/>
      <c r="Z56" s="490"/>
      <c r="AA56" s="481"/>
      <c r="AB56" s="482"/>
      <c r="AC56" s="483"/>
      <c r="AD56" s="149"/>
      <c r="AE56" s="2"/>
    </row>
    <row r="57" spans="2:46" ht="17.100000000000001" customHeight="1" thickBot="1" x14ac:dyDescent="0.2">
      <c r="B57" s="220"/>
      <c r="C57" s="221"/>
      <c r="D57" s="222"/>
      <c r="E57" s="222"/>
      <c r="F57" s="222"/>
      <c r="G57" s="222"/>
      <c r="H57" s="222"/>
      <c r="I57" s="223"/>
      <c r="J57" s="223"/>
      <c r="K57" s="223"/>
      <c r="L57" s="223"/>
      <c r="M57" s="223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4"/>
      <c r="AE57" s="2"/>
    </row>
    <row r="58" spans="2:46" ht="19.5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AA51:AC56"/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P51:P56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V45:W48"/>
    <mergeCell ref="X45:Z48"/>
    <mergeCell ref="AA45:AC48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88</v>
      </c>
    </row>
    <row r="3" spans="1:28" ht="15" customHeight="1" thickBot="1" x14ac:dyDescent="0.2">
      <c r="A3" s="173" t="s">
        <v>94</v>
      </c>
      <c r="B3" s="174" t="s">
        <v>95</v>
      </c>
      <c r="C3" s="175" t="s">
        <v>96</v>
      </c>
      <c r="D3" s="176" t="s">
        <v>95</v>
      </c>
      <c r="E3" s="177" t="s">
        <v>97</v>
      </c>
      <c r="F3" s="178" t="s">
        <v>95</v>
      </c>
      <c r="G3" s="179" t="s">
        <v>98</v>
      </c>
      <c r="H3" s="180" t="s">
        <v>95</v>
      </c>
      <c r="I3" s="205" t="s">
        <v>114</v>
      </c>
      <c r="J3" s="182" t="s">
        <v>67</v>
      </c>
      <c r="K3" s="183" t="s">
        <v>99</v>
      </c>
      <c r="L3" s="184" t="s">
        <v>95</v>
      </c>
      <c r="M3" s="175" t="s">
        <v>100</v>
      </c>
      <c r="N3" s="176" t="s">
        <v>95</v>
      </c>
      <c r="O3" s="177" t="s">
        <v>101</v>
      </c>
      <c r="P3" s="178" t="s">
        <v>95</v>
      </c>
      <c r="Q3" s="206" t="s">
        <v>102</v>
      </c>
      <c r="R3" s="207" t="s">
        <v>103</v>
      </c>
      <c r="S3" s="206" t="s">
        <v>102</v>
      </c>
      <c r="T3" s="207" t="s">
        <v>103</v>
      </c>
      <c r="U3" s="206" t="s">
        <v>102</v>
      </c>
      <c r="V3" s="207" t="s">
        <v>103</v>
      </c>
      <c r="W3" s="213"/>
      <c r="X3" s="214"/>
      <c r="Y3" s="214"/>
      <c r="Z3" s="214"/>
      <c r="AA3" s="214"/>
      <c r="AB3" s="214"/>
    </row>
    <row r="4" spans="1:28" ht="15" customHeight="1" x14ac:dyDescent="0.15">
      <c r="A4" s="185">
        <v>0</v>
      </c>
      <c r="B4" s="186">
        <v>1</v>
      </c>
      <c r="C4" s="187">
        <v>0</v>
      </c>
      <c r="D4" s="188">
        <v>1</v>
      </c>
      <c r="E4" s="187">
        <v>0</v>
      </c>
      <c r="F4" s="188">
        <v>1</v>
      </c>
      <c r="G4" s="187">
        <v>0</v>
      </c>
      <c r="H4" s="188">
        <v>1</v>
      </c>
      <c r="I4" s="187">
        <v>0</v>
      </c>
      <c r="J4" s="188">
        <v>10</v>
      </c>
      <c r="K4" s="187">
        <v>0</v>
      </c>
      <c r="L4" s="188">
        <v>10</v>
      </c>
      <c r="M4" s="187">
        <v>0</v>
      </c>
      <c r="N4" s="188">
        <v>1</v>
      </c>
      <c r="O4" s="187">
        <v>0</v>
      </c>
      <c r="P4" s="188">
        <v>1</v>
      </c>
      <c r="Q4" s="208">
        <v>0</v>
      </c>
      <c r="R4" s="209" t="s">
        <v>76</v>
      </c>
      <c r="S4" s="187">
        <v>0</v>
      </c>
      <c r="T4" s="188" t="s">
        <v>76</v>
      </c>
      <c r="U4" s="209">
        <v>0</v>
      </c>
      <c r="V4" s="210" t="s">
        <v>76</v>
      </c>
      <c r="W4" s="215"/>
      <c r="X4" s="120"/>
      <c r="Y4" s="120"/>
      <c r="Z4" s="120"/>
      <c r="AA4" s="127"/>
      <c r="AB4" s="120"/>
    </row>
    <row r="5" spans="1:28" ht="15" customHeight="1" x14ac:dyDescent="0.15">
      <c r="A5" s="189">
        <v>18</v>
      </c>
      <c r="B5" s="190">
        <v>2</v>
      </c>
      <c r="C5" s="191">
        <v>13</v>
      </c>
      <c r="D5" s="192">
        <v>2</v>
      </c>
      <c r="E5" s="191">
        <v>21</v>
      </c>
      <c r="F5" s="192">
        <v>2</v>
      </c>
      <c r="G5" s="191">
        <v>30</v>
      </c>
      <c r="H5" s="192">
        <v>2</v>
      </c>
      <c r="I5" s="191">
        <v>300</v>
      </c>
      <c r="J5" s="192">
        <v>9</v>
      </c>
      <c r="K5" s="191">
        <v>6.7</v>
      </c>
      <c r="L5" s="192">
        <v>9</v>
      </c>
      <c r="M5" s="191">
        <v>150</v>
      </c>
      <c r="N5" s="192">
        <v>2</v>
      </c>
      <c r="O5" s="191">
        <v>13</v>
      </c>
      <c r="P5" s="192">
        <v>2</v>
      </c>
      <c r="Q5" s="191">
        <v>22</v>
      </c>
      <c r="R5" s="211" t="s">
        <v>77</v>
      </c>
      <c r="S5" s="191">
        <v>27</v>
      </c>
      <c r="T5" s="192" t="s">
        <v>77</v>
      </c>
      <c r="U5" s="211">
        <v>31</v>
      </c>
      <c r="V5" s="192" t="s">
        <v>77</v>
      </c>
      <c r="W5" s="215"/>
      <c r="X5" s="120"/>
      <c r="Y5" s="120"/>
      <c r="Z5" s="120"/>
      <c r="AA5" s="127"/>
      <c r="AB5" s="120"/>
    </row>
    <row r="6" spans="1:28" ht="15" customHeight="1" x14ac:dyDescent="0.15">
      <c r="A6" s="189">
        <v>23</v>
      </c>
      <c r="B6" s="190">
        <v>3</v>
      </c>
      <c r="C6" s="191">
        <v>16</v>
      </c>
      <c r="D6" s="192">
        <v>3</v>
      </c>
      <c r="E6" s="191">
        <v>28</v>
      </c>
      <c r="F6" s="192">
        <v>3</v>
      </c>
      <c r="G6" s="191">
        <v>37</v>
      </c>
      <c r="H6" s="192">
        <v>3</v>
      </c>
      <c r="I6" s="191">
        <v>317</v>
      </c>
      <c r="J6" s="192">
        <v>8</v>
      </c>
      <c r="K6" s="193">
        <v>6.9</v>
      </c>
      <c r="L6" s="192">
        <v>8</v>
      </c>
      <c r="M6" s="191">
        <v>170</v>
      </c>
      <c r="N6" s="192">
        <v>3</v>
      </c>
      <c r="O6" s="191">
        <v>16</v>
      </c>
      <c r="P6" s="192">
        <v>3</v>
      </c>
      <c r="Q6" s="191">
        <v>32</v>
      </c>
      <c r="R6" s="211" t="s">
        <v>78</v>
      </c>
      <c r="S6" s="191">
        <v>37</v>
      </c>
      <c r="T6" s="192" t="s">
        <v>78</v>
      </c>
      <c r="U6" s="211">
        <v>41</v>
      </c>
      <c r="V6" s="192" t="s">
        <v>78</v>
      </c>
      <c r="W6" s="215"/>
      <c r="X6" s="120"/>
      <c r="Y6" s="120"/>
      <c r="Z6" s="120"/>
      <c r="AA6" s="127"/>
      <c r="AB6" s="120"/>
    </row>
    <row r="7" spans="1:28" ht="15" customHeight="1" x14ac:dyDescent="0.15">
      <c r="A7" s="189">
        <v>28</v>
      </c>
      <c r="B7" s="190">
        <v>4</v>
      </c>
      <c r="C7" s="191">
        <v>19</v>
      </c>
      <c r="D7" s="192">
        <v>4</v>
      </c>
      <c r="E7" s="191">
        <v>33</v>
      </c>
      <c r="F7" s="192">
        <v>4</v>
      </c>
      <c r="G7" s="191">
        <v>41</v>
      </c>
      <c r="H7" s="192">
        <v>4</v>
      </c>
      <c r="I7" s="191">
        <v>334</v>
      </c>
      <c r="J7" s="192">
        <v>7</v>
      </c>
      <c r="K7" s="191">
        <v>7.1</v>
      </c>
      <c r="L7" s="192">
        <v>7</v>
      </c>
      <c r="M7" s="191">
        <v>188</v>
      </c>
      <c r="N7" s="192">
        <v>4</v>
      </c>
      <c r="O7" s="191">
        <v>19</v>
      </c>
      <c r="P7" s="192">
        <v>4</v>
      </c>
      <c r="Q7" s="191">
        <v>41</v>
      </c>
      <c r="R7" s="211" t="s">
        <v>79</v>
      </c>
      <c r="S7" s="191">
        <v>47</v>
      </c>
      <c r="T7" s="192" t="s">
        <v>79</v>
      </c>
      <c r="U7" s="211">
        <v>51</v>
      </c>
      <c r="V7" s="192" t="s">
        <v>79</v>
      </c>
      <c r="W7" s="215"/>
      <c r="X7" s="120"/>
      <c r="Y7" s="120"/>
      <c r="Z7" s="120"/>
      <c r="AA7" s="127"/>
      <c r="AB7" s="120"/>
    </row>
    <row r="8" spans="1:28" ht="15" customHeight="1" thickBot="1" x14ac:dyDescent="0.2">
      <c r="A8" s="194">
        <v>33</v>
      </c>
      <c r="B8" s="195">
        <v>5</v>
      </c>
      <c r="C8" s="196">
        <v>22</v>
      </c>
      <c r="D8" s="197">
        <v>5</v>
      </c>
      <c r="E8" s="198">
        <v>39</v>
      </c>
      <c r="F8" s="197">
        <v>5</v>
      </c>
      <c r="G8" s="198">
        <v>45</v>
      </c>
      <c r="H8" s="197">
        <v>5</v>
      </c>
      <c r="I8" s="198">
        <v>356</v>
      </c>
      <c r="J8" s="197">
        <v>6</v>
      </c>
      <c r="K8" s="198">
        <v>7.3</v>
      </c>
      <c r="L8" s="197">
        <v>6</v>
      </c>
      <c r="M8" s="198">
        <v>203</v>
      </c>
      <c r="N8" s="197">
        <v>5</v>
      </c>
      <c r="O8" s="198">
        <v>22</v>
      </c>
      <c r="P8" s="197">
        <v>5</v>
      </c>
      <c r="Q8" s="203">
        <v>51</v>
      </c>
      <c r="R8" s="212" t="s">
        <v>80</v>
      </c>
      <c r="S8" s="203">
        <v>57</v>
      </c>
      <c r="T8" s="204" t="s">
        <v>80</v>
      </c>
      <c r="U8" s="212">
        <v>60</v>
      </c>
      <c r="V8" s="204" t="s">
        <v>80</v>
      </c>
      <c r="W8" s="215"/>
      <c r="X8" s="120"/>
      <c r="Y8" s="120"/>
      <c r="Z8" s="120"/>
      <c r="AA8" s="127"/>
      <c r="AB8" s="120"/>
    </row>
    <row r="9" spans="1:28" ht="15" customHeight="1" x14ac:dyDescent="0.15">
      <c r="A9" s="189">
        <v>38</v>
      </c>
      <c r="B9" s="190">
        <v>6</v>
      </c>
      <c r="C9" s="191">
        <v>25</v>
      </c>
      <c r="D9" s="192">
        <v>6</v>
      </c>
      <c r="E9" s="191">
        <v>44</v>
      </c>
      <c r="F9" s="192">
        <v>6</v>
      </c>
      <c r="G9" s="191">
        <v>49</v>
      </c>
      <c r="H9" s="192">
        <v>6</v>
      </c>
      <c r="I9" s="191">
        <v>383</v>
      </c>
      <c r="J9" s="192">
        <v>5</v>
      </c>
      <c r="K9" s="191">
        <v>7.6</v>
      </c>
      <c r="L9" s="192">
        <v>5</v>
      </c>
      <c r="M9" s="191">
        <v>218</v>
      </c>
      <c r="N9" s="192">
        <v>6</v>
      </c>
      <c r="O9" s="199">
        <v>25</v>
      </c>
      <c r="P9" s="200">
        <v>6</v>
      </c>
      <c r="Q9" t="s">
        <v>104</v>
      </c>
      <c r="S9" t="s">
        <v>105</v>
      </c>
      <c r="U9" t="s">
        <v>106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9">
        <v>43</v>
      </c>
      <c r="B10" s="190">
        <v>7</v>
      </c>
      <c r="C10" s="191">
        <v>27</v>
      </c>
      <c r="D10" s="192">
        <v>7</v>
      </c>
      <c r="E10" s="191">
        <v>49</v>
      </c>
      <c r="F10" s="192">
        <v>7</v>
      </c>
      <c r="G10" s="191">
        <v>53</v>
      </c>
      <c r="H10" s="192">
        <v>7</v>
      </c>
      <c r="I10" s="191">
        <v>411</v>
      </c>
      <c r="J10" s="192">
        <v>4</v>
      </c>
      <c r="K10" s="193">
        <v>8</v>
      </c>
      <c r="L10" s="192">
        <v>4</v>
      </c>
      <c r="M10" s="191">
        <v>230</v>
      </c>
      <c r="N10" s="192">
        <v>7</v>
      </c>
      <c r="O10" s="191">
        <v>28</v>
      </c>
      <c r="P10" s="192">
        <v>7</v>
      </c>
      <c r="Q10" s="73"/>
      <c r="R10" s="73"/>
    </row>
    <row r="11" spans="1:28" ht="15" customHeight="1" x14ac:dyDescent="0.15">
      <c r="A11" s="189">
        <v>47</v>
      </c>
      <c r="B11" s="190">
        <v>8</v>
      </c>
      <c r="C11" s="191">
        <v>30</v>
      </c>
      <c r="D11" s="192">
        <v>8</v>
      </c>
      <c r="E11" s="191">
        <v>53</v>
      </c>
      <c r="F11" s="192">
        <v>8</v>
      </c>
      <c r="G11" s="191">
        <v>56</v>
      </c>
      <c r="H11" s="192">
        <v>8</v>
      </c>
      <c r="I11" s="191">
        <v>451</v>
      </c>
      <c r="J11" s="192">
        <v>3</v>
      </c>
      <c r="K11" s="191">
        <v>8.5</v>
      </c>
      <c r="L11" s="192">
        <v>3</v>
      </c>
      <c r="M11" s="191">
        <v>242</v>
      </c>
      <c r="N11" s="192">
        <v>8</v>
      </c>
      <c r="O11" s="191">
        <v>31</v>
      </c>
      <c r="P11" s="192">
        <v>8</v>
      </c>
      <c r="Q11" s="73"/>
      <c r="R11" s="73"/>
    </row>
    <row r="12" spans="1:28" ht="15" customHeight="1" x14ac:dyDescent="0.15">
      <c r="A12" s="189">
        <v>51</v>
      </c>
      <c r="B12" s="190">
        <v>9</v>
      </c>
      <c r="C12" s="191">
        <v>33</v>
      </c>
      <c r="D12" s="192">
        <v>9</v>
      </c>
      <c r="E12" s="191">
        <v>58</v>
      </c>
      <c r="F12" s="192">
        <v>9</v>
      </c>
      <c r="G12" s="191">
        <v>60</v>
      </c>
      <c r="H12" s="192">
        <v>9</v>
      </c>
      <c r="I12" s="191">
        <v>500</v>
      </c>
      <c r="J12" s="192">
        <v>2</v>
      </c>
      <c r="K12" s="191">
        <v>9.1</v>
      </c>
      <c r="L12" s="192">
        <v>2</v>
      </c>
      <c r="M12" s="191">
        <v>254</v>
      </c>
      <c r="N12" s="192">
        <v>9</v>
      </c>
      <c r="O12" s="191">
        <v>34</v>
      </c>
      <c r="P12" s="192">
        <v>9</v>
      </c>
      <c r="Q12" s="73"/>
      <c r="R12" s="73"/>
    </row>
    <row r="13" spans="1:28" ht="15" customHeight="1" thickBot="1" x14ac:dyDescent="0.2">
      <c r="A13" s="201">
        <v>56</v>
      </c>
      <c r="B13" s="202">
        <v>10</v>
      </c>
      <c r="C13" s="203">
        <v>35</v>
      </c>
      <c r="D13" s="204">
        <v>10</v>
      </c>
      <c r="E13" s="203">
        <v>64</v>
      </c>
      <c r="F13" s="204">
        <v>10</v>
      </c>
      <c r="G13" s="203">
        <v>63</v>
      </c>
      <c r="H13" s="204">
        <v>10</v>
      </c>
      <c r="I13" s="203">
        <v>561</v>
      </c>
      <c r="J13" s="204">
        <v>1</v>
      </c>
      <c r="K13" s="203">
        <v>9.8000000000000007</v>
      </c>
      <c r="L13" s="204">
        <v>1</v>
      </c>
      <c r="M13" s="203">
        <v>265</v>
      </c>
      <c r="N13" s="204">
        <v>10</v>
      </c>
      <c r="O13" s="203">
        <v>37</v>
      </c>
      <c r="P13" s="204">
        <v>10</v>
      </c>
      <c r="Q13" s="73"/>
      <c r="R13" s="73"/>
    </row>
    <row r="14" spans="1:28" ht="15" customHeight="1" x14ac:dyDescent="0.15"/>
    <row r="15" spans="1:28" ht="15" customHeight="1" thickBot="1" x14ac:dyDescent="0.2">
      <c r="A15" s="111" t="s">
        <v>89</v>
      </c>
    </row>
    <row r="16" spans="1:28" ht="15" customHeight="1" thickBot="1" x14ac:dyDescent="0.2">
      <c r="A16" s="173" t="s">
        <v>94</v>
      </c>
      <c r="B16" s="174" t="s">
        <v>95</v>
      </c>
      <c r="C16" s="175" t="s">
        <v>96</v>
      </c>
      <c r="D16" s="176" t="s">
        <v>95</v>
      </c>
      <c r="E16" s="177" t="s">
        <v>97</v>
      </c>
      <c r="F16" s="178" t="s">
        <v>95</v>
      </c>
      <c r="G16" s="179" t="s">
        <v>98</v>
      </c>
      <c r="H16" s="180" t="s">
        <v>95</v>
      </c>
      <c r="I16" s="181" t="s">
        <v>114</v>
      </c>
      <c r="J16" s="182" t="s">
        <v>67</v>
      </c>
      <c r="K16" s="183" t="s">
        <v>99</v>
      </c>
      <c r="L16" s="184" t="s">
        <v>95</v>
      </c>
      <c r="M16" s="175" t="s">
        <v>100</v>
      </c>
      <c r="N16" s="176" t="s">
        <v>95</v>
      </c>
      <c r="O16" s="177" t="s">
        <v>101</v>
      </c>
      <c r="P16" s="178" t="s">
        <v>95</v>
      </c>
      <c r="Q16" s="206" t="s">
        <v>102</v>
      </c>
      <c r="R16" s="207" t="s">
        <v>103</v>
      </c>
      <c r="S16" s="206" t="s">
        <v>102</v>
      </c>
      <c r="T16" s="207" t="s">
        <v>103</v>
      </c>
      <c r="U16" s="206" t="s">
        <v>102</v>
      </c>
      <c r="V16" s="207" t="s">
        <v>103</v>
      </c>
      <c r="W16" s="213"/>
      <c r="X16" s="214"/>
      <c r="Y16" s="214"/>
      <c r="Z16" s="214"/>
      <c r="AA16" s="214"/>
      <c r="AB16" s="214"/>
    </row>
    <row r="17" spans="1:28" ht="15" customHeight="1" x14ac:dyDescent="0.15">
      <c r="A17" s="185">
        <v>0</v>
      </c>
      <c r="B17" s="186">
        <v>1</v>
      </c>
      <c r="C17" s="187">
        <v>0</v>
      </c>
      <c r="D17" s="188">
        <v>1</v>
      </c>
      <c r="E17" s="187">
        <v>0</v>
      </c>
      <c r="F17" s="188">
        <v>1</v>
      </c>
      <c r="G17" s="187">
        <v>0</v>
      </c>
      <c r="H17" s="188">
        <v>1</v>
      </c>
      <c r="I17" s="187">
        <v>0</v>
      </c>
      <c r="J17" s="188">
        <v>10</v>
      </c>
      <c r="K17" s="187">
        <v>0</v>
      </c>
      <c r="L17" s="188">
        <v>10</v>
      </c>
      <c r="M17" s="187">
        <v>0</v>
      </c>
      <c r="N17" s="188">
        <v>1</v>
      </c>
      <c r="O17" s="187">
        <v>0</v>
      </c>
      <c r="P17" s="188">
        <v>1</v>
      </c>
      <c r="Q17" s="208">
        <v>0</v>
      </c>
      <c r="R17" s="209" t="s">
        <v>76</v>
      </c>
      <c r="S17" s="187">
        <v>0</v>
      </c>
      <c r="T17" s="188" t="s">
        <v>76</v>
      </c>
      <c r="U17" s="187">
        <v>0</v>
      </c>
      <c r="V17" s="188" t="s">
        <v>76</v>
      </c>
      <c r="W17" s="215"/>
      <c r="X17" s="120"/>
      <c r="Y17" s="120"/>
      <c r="Z17" s="120"/>
      <c r="AA17" s="127"/>
      <c r="AB17" s="120"/>
    </row>
    <row r="18" spans="1:28" ht="15" customHeight="1" x14ac:dyDescent="0.15">
      <c r="A18" s="189">
        <v>14</v>
      </c>
      <c r="B18" s="190">
        <v>2</v>
      </c>
      <c r="C18" s="191">
        <v>8</v>
      </c>
      <c r="D18" s="192">
        <v>2</v>
      </c>
      <c r="E18" s="191">
        <v>23</v>
      </c>
      <c r="F18" s="192">
        <v>2</v>
      </c>
      <c r="G18" s="191">
        <v>27</v>
      </c>
      <c r="H18" s="192">
        <v>2</v>
      </c>
      <c r="I18" s="191">
        <v>230</v>
      </c>
      <c r="J18" s="192">
        <v>9</v>
      </c>
      <c r="K18" s="191">
        <v>7.8</v>
      </c>
      <c r="L18" s="192">
        <v>9</v>
      </c>
      <c r="M18" s="191">
        <v>118</v>
      </c>
      <c r="N18" s="192">
        <v>2</v>
      </c>
      <c r="O18" s="191">
        <v>8</v>
      </c>
      <c r="P18" s="192">
        <v>2</v>
      </c>
      <c r="Q18" s="191">
        <v>22</v>
      </c>
      <c r="R18" s="211" t="s">
        <v>77</v>
      </c>
      <c r="S18" s="191">
        <v>27</v>
      </c>
      <c r="T18" s="192" t="s">
        <v>77</v>
      </c>
      <c r="U18" s="191">
        <v>27</v>
      </c>
      <c r="V18" s="192" t="s">
        <v>77</v>
      </c>
      <c r="W18" s="215"/>
      <c r="X18" s="120"/>
      <c r="Y18" s="120"/>
      <c r="Z18" s="120"/>
      <c r="AA18" s="127"/>
      <c r="AB18" s="120"/>
    </row>
    <row r="19" spans="1:28" ht="15" customHeight="1" x14ac:dyDescent="0.15">
      <c r="A19" s="189">
        <v>17</v>
      </c>
      <c r="B19" s="190">
        <v>3</v>
      </c>
      <c r="C19" s="191">
        <v>11</v>
      </c>
      <c r="D19" s="192">
        <v>3</v>
      </c>
      <c r="E19" s="191">
        <v>30</v>
      </c>
      <c r="F19" s="192">
        <v>3</v>
      </c>
      <c r="G19" s="191">
        <v>32</v>
      </c>
      <c r="H19" s="192">
        <v>3</v>
      </c>
      <c r="I19" s="191">
        <v>243</v>
      </c>
      <c r="J19" s="192">
        <v>8</v>
      </c>
      <c r="K19" s="193">
        <v>8.1</v>
      </c>
      <c r="L19" s="192">
        <v>8</v>
      </c>
      <c r="M19" s="191">
        <v>132</v>
      </c>
      <c r="N19" s="192">
        <v>3</v>
      </c>
      <c r="O19" s="191">
        <v>10</v>
      </c>
      <c r="P19" s="192">
        <v>3</v>
      </c>
      <c r="Q19" s="191">
        <v>32</v>
      </c>
      <c r="R19" s="211" t="s">
        <v>78</v>
      </c>
      <c r="S19" s="191">
        <v>37</v>
      </c>
      <c r="T19" s="192" t="s">
        <v>78</v>
      </c>
      <c r="U19" s="191">
        <v>37</v>
      </c>
      <c r="V19" s="192" t="s">
        <v>78</v>
      </c>
      <c r="W19" s="215"/>
      <c r="X19" s="120"/>
      <c r="Y19" s="120"/>
      <c r="Z19" s="120"/>
      <c r="AA19" s="127"/>
      <c r="AB19" s="120"/>
    </row>
    <row r="20" spans="1:28" ht="15" customHeight="1" x14ac:dyDescent="0.15">
      <c r="A20" s="189">
        <v>20</v>
      </c>
      <c r="B20" s="190">
        <v>4</v>
      </c>
      <c r="C20" s="191">
        <v>13</v>
      </c>
      <c r="D20" s="192">
        <v>4</v>
      </c>
      <c r="E20" s="191">
        <v>35</v>
      </c>
      <c r="F20" s="192">
        <v>4</v>
      </c>
      <c r="G20" s="191">
        <v>36</v>
      </c>
      <c r="H20" s="192">
        <v>4</v>
      </c>
      <c r="I20" s="191">
        <v>260</v>
      </c>
      <c r="J20" s="192">
        <v>7</v>
      </c>
      <c r="K20" s="191">
        <v>8.4</v>
      </c>
      <c r="L20" s="192">
        <v>7</v>
      </c>
      <c r="M20" s="191">
        <v>145</v>
      </c>
      <c r="N20" s="192">
        <v>4</v>
      </c>
      <c r="O20" s="191">
        <v>11</v>
      </c>
      <c r="P20" s="192">
        <v>4</v>
      </c>
      <c r="Q20" s="191">
        <v>41</v>
      </c>
      <c r="R20" s="211" t="s">
        <v>79</v>
      </c>
      <c r="S20" s="191">
        <v>47</v>
      </c>
      <c r="T20" s="192" t="s">
        <v>79</v>
      </c>
      <c r="U20" s="191">
        <v>47</v>
      </c>
      <c r="V20" s="192" t="s">
        <v>79</v>
      </c>
      <c r="W20" s="215"/>
      <c r="X20" s="120"/>
      <c r="Y20" s="120"/>
      <c r="Z20" s="120"/>
      <c r="AA20" s="127"/>
      <c r="AB20" s="120"/>
    </row>
    <row r="21" spans="1:28" ht="15" customHeight="1" thickBot="1" x14ac:dyDescent="0.2">
      <c r="A21" s="216">
        <v>23</v>
      </c>
      <c r="B21" s="217">
        <v>5</v>
      </c>
      <c r="C21" s="218">
        <v>15</v>
      </c>
      <c r="D21" s="197">
        <v>5</v>
      </c>
      <c r="E21" s="198">
        <v>40</v>
      </c>
      <c r="F21" s="197">
        <v>5</v>
      </c>
      <c r="G21" s="198">
        <v>39</v>
      </c>
      <c r="H21" s="197">
        <v>5</v>
      </c>
      <c r="I21" s="198">
        <v>278</v>
      </c>
      <c r="J21" s="197">
        <v>6</v>
      </c>
      <c r="K21" s="198">
        <v>8.6999999999999993</v>
      </c>
      <c r="L21" s="197">
        <v>6</v>
      </c>
      <c r="M21" s="198">
        <v>157</v>
      </c>
      <c r="N21" s="197">
        <v>5</v>
      </c>
      <c r="O21" s="198">
        <v>12</v>
      </c>
      <c r="P21" s="197">
        <v>5</v>
      </c>
      <c r="Q21" s="203">
        <v>51</v>
      </c>
      <c r="R21" s="212" t="s">
        <v>80</v>
      </c>
      <c r="S21" s="203">
        <v>57</v>
      </c>
      <c r="T21" s="204" t="s">
        <v>80</v>
      </c>
      <c r="U21" s="203">
        <v>57</v>
      </c>
      <c r="V21" s="204" t="s">
        <v>80</v>
      </c>
      <c r="W21" s="215"/>
      <c r="X21" s="120"/>
      <c r="Y21" s="120"/>
      <c r="Z21" s="120"/>
      <c r="AA21" s="127"/>
      <c r="AB21" s="120"/>
    </row>
    <row r="22" spans="1:28" ht="15" customHeight="1" x14ac:dyDescent="0.15">
      <c r="A22" s="189">
        <v>25</v>
      </c>
      <c r="B22" s="190">
        <v>6</v>
      </c>
      <c r="C22" s="191">
        <v>18</v>
      </c>
      <c r="D22" s="192">
        <v>6</v>
      </c>
      <c r="E22" s="191">
        <v>45</v>
      </c>
      <c r="F22" s="192">
        <v>6</v>
      </c>
      <c r="G22" s="191">
        <v>42</v>
      </c>
      <c r="H22" s="192">
        <v>6</v>
      </c>
      <c r="I22" s="191">
        <v>297</v>
      </c>
      <c r="J22" s="192">
        <v>5</v>
      </c>
      <c r="K22" s="191">
        <v>9</v>
      </c>
      <c r="L22" s="192">
        <v>5</v>
      </c>
      <c r="M22" s="191">
        <v>168</v>
      </c>
      <c r="N22" s="192">
        <v>6</v>
      </c>
      <c r="O22" s="199">
        <v>14</v>
      </c>
      <c r="P22" s="200">
        <v>6</v>
      </c>
      <c r="Q22" t="s">
        <v>104</v>
      </c>
      <c r="S22" t="s">
        <v>105</v>
      </c>
      <c r="U22" t="s">
        <v>106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9">
        <v>28</v>
      </c>
      <c r="B23" s="190">
        <v>7</v>
      </c>
      <c r="C23" s="191">
        <v>20</v>
      </c>
      <c r="D23" s="192">
        <v>7</v>
      </c>
      <c r="E23" s="191">
        <v>50</v>
      </c>
      <c r="F23" s="192">
        <v>7</v>
      </c>
      <c r="G23" s="191">
        <v>45</v>
      </c>
      <c r="H23" s="192">
        <v>7</v>
      </c>
      <c r="I23" s="191">
        <v>319</v>
      </c>
      <c r="J23" s="192">
        <v>4</v>
      </c>
      <c r="K23" s="193">
        <v>9.4</v>
      </c>
      <c r="L23" s="192">
        <v>4</v>
      </c>
      <c r="M23" s="191">
        <v>179</v>
      </c>
      <c r="N23" s="192">
        <v>7</v>
      </c>
      <c r="O23" s="191">
        <v>16</v>
      </c>
      <c r="P23" s="192">
        <v>7</v>
      </c>
      <c r="S23" s="73"/>
    </row>
    <row r="24" spans="1:28" ht="15" customHeight="1" x14ac:dyDescent="0.15">
      <c r="A24" s="189">
        <v>30</v>
      </c>
      <c r="B24" s="190">
        <v>8</v>
      </c>
      <c r="C24" s="191">
        <v>23</v>
      </c>
      <c r="D24" s="192">
        <v>8</v>
      </c>
      <c r="E24" s="191">
        <v>54</v>
      </c>
      <c r="F24" s="192">
        <v>8</v>
      </c>
      <c r="G24" s="191">
        <v>48</v>
      </c>
      <c r="H24" s="192">
        <v>8</v>
      </c>
      <c r="I24" s="191">
        <v>343</v>
      </c>
      <c r="J24" s="192">
        <v>3</v>
      </c>
      <c r="K24" s="191">
        <v>9.9</v>
      </c>
      <c r="L24" s="192">
        <v>3</v>
      </c>
      <c r="M24" s="191">
        <v>190</v>
      </c>
      <c r="N24" s="192">
        <v>8</v>
      </c>
      <c r="O24" s="191">
        <v>18</v>
      </c>
      <c r="P24" s="192">
        <v>8</v>
      </c>
      <c r="S24" s="73"/>
    </row>
    <row r="25" spans="1:28" ht="15" customHeight="1" x14ac:dyDescent="0.15">
      <c r="A25" s="189">
        <v>33</v>
      </c>
      <c r="B25" s="190">
        <v>9</v>
      </c>
      <c r="C25" s="191">
        <v>26</v>
      </c>
      <c r="D25" s="192">
        <v>9</v>
      </c>
      <c r="E25" s="191">
        <v>58</v>
      </c>
      <c r="F25" s="192">
        <v>9</v>
      </c>
      <c r="G25" s="191">
        <v>50</v>
      </c>
      <c r="H25" s="192">
        <v>9</v>
      </c>
      <c r="I25" s="191">
        <v>375</v>
      </c>
      <c r="J25" s="192">
        <v>2</v>
      </c>
      <c r="K25" s="191">
        <v>10.4</v>
      </c>
      <c r="L25" s="192">
        <v>2</v>
      </c>
      <c r="M25" s="191">
        <v>200</v>
      </c>
      <c r="N25" s="192">
        <v>9</v>
      </c>
      <c r="O25" s="191">
        <v>20</v>
      </c>
      <c r="P25" s="192">
        <v>9</v>
      </c>
      <c r="S25" s="73"/>
    </row>
    <row r="26" spans="1:28" ht="15" customHeight="1" thickBot="1" x14ac:dyDescent="0.2">
      <c r="A26" s="201">
        <v>36</v>
      </c>
      <c r="B26" s="202">
        <v>10</v>
      </c>
      <c r="C26" s="203">
        <v>29</v>
      </c>
      <c r="D26" s="204">
        <v>10</v>
      </c>
      <c r="E26" s="203">
        <v>63</v>
      </c>
      <c r="F26" s="204">
        <v>10</v>
      </c>
      <c r="G26" s="203">
        <v>53</v>
      </c>
      <c r="H26" s="204">
        <v>10</v>
      </c>
      <c r="I26" s="203">
        <v>418</v>
      </c>
      <c r="J26" s="204">
        <v>1</v>
      </c>
      <c r="K26" s="203">
        <v>11.3</v>
      </c>
      <c r="L26" s="204">
        <v>1</v>
      </c>
      <c r="M26" s="203">
        <v>210</v>
      </c>
      <c r="N26" s="204">
        <v>10</v>
      </c>
      <c r="O26" s="203">
        <v>23</v>
      </c>
      <c r="P26" s="204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中学校第２学年男子（表） </vt:lpstr>
      <vt:lpstr>テスト結果の振り返り（裏）</vt:lpstr>
      <vt:lpstr>得点換算票</vt:lpstr>
      <vt:lpstr>'テスト結果の振り返り（裏）'!Print_Area</vt:lpstr>
      <vt:lpstr>'中学校第２学年男子（表）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2022-04-22T02:56:49Z</cp:lastPrinted>
  <dcterms:created xsi:type="dcterms:W3CDTF">2008-09-05T00:26:38Z</dcterms:created>
  <dcterms:modified xsi:type="dcterms:W3CDTF">2022-04-22T02:56:53Z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