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６学年女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'小学校第６学年女子（表）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2" i="2" l="1"/>
  <c r="Z12" i="2"/>
  <c r="Z11"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<sst xmlns="http://schemas.openxmlformats.org/spreadsheetml/2006/main" count="390" uniqueCount="92">
  <si>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</si>
  <si>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</si>
  <si>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</si>
  <si>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</si>
  <si>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</si>
  <si>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</si>
  <si>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</si>
  <si>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</si>
  <si>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</si>
  <si>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</si>
  <si>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</si>
  <si>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</si>
  <si>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</si>
  <si>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</si>
  <si>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</si>
  <si>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</si>
  <si>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</si>
  <si>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</si>
  <si>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</si>
  <si>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</si>
  <si>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</si>
  <si>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</si>
  <si>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</si>
  <si>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</si>
  <si>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</si>
  <si>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</si>
  <si>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</si>
  <si>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</si>
  <si>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</si>
  <si>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</si>
  <si>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</si>
  <si>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</si>
  <si>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</si>
  <si>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</si>
  <si>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</si>
  <si>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</si>
  <si>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</si>
  <si>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</si>
  <si>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</si>
  <si>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</si>
  <si>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</si>
  <si>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</si>
  <si>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</si>
  <si>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</si>
  <si>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</si>
  <si>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</si>
  <si>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</si>
  <si>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</si>
  <si>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</si>
  <si>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</si>
  <si>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</si>
  <si>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</si>
  <si>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</si>
  <si>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</si>
  <si>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</si>
  <si>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</si>
  <si>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
・
・
・
・
・</t>
    <phoneticPr fontId="12"/>
  </si>
  <si>
    <t>・
・
・
・
・
・
・
・
・
・</t>
    <phoneticPr fontId="12"/>
  </si>
  <si>
    <t>A</t>
    <phoneticPr fontId="26"/>
  </si>
  <si>
    <t>B</t>
    <phoneticPr fontId="26"/>
  </si>
  <si>
    <t>C</t>
    <phoneticPr fontId="26"/>
  </si>
  <si>
    <t>D</t>
    <phoneticPr fontId="26"/>
  </si>
  <si>
    <t>E</t>
    <phoneticPr fontId="26"/>
  </si>
  <si>
    <t>昨年度の
自分の記録</t>
    <rPh sb="0" eb="3">
      <t>サクネンド</t>
    </rPh>
    <rPh sb="5" eb="7">
      <t>ジブン</t>
    </rPh>
    <rPh sb="8" eb="10">
      <t>キロク</t>
    </rPh>
    <phoneticPr fontId="26"/>
  </si>
  <si>
    <t>今年の
目標記録</t>
    <rPh sb="0" eb="2">
      <t>コトシ</t>
    </rPh>
    <rPh sb="4" eb="6">
      <t>モクヒョウ</t>
    </rPh>
    <rPh sb="6" eb="8">
      <t>キロク</t>
    </rPh>
    <phoneticPr fontId="26"/>
  </si>
  <si>
    <t>１　新体力テストの自分の目標を立ててみましょう！</t>
    <rPh sb="2" eb="3">
      <t>シン</t>
    </rPh>
    <rPh sb="3" eb="5">
      <t>タイリョク</t>
    </rPh>
    <rPh sb="9" eb="11">
      <t>ジブン</t>
    </rPh>
    <rPh sb="12" eb="14">
      <t>モクヒョウ</t>
    </rPh>
    <rPh sb="15" eb="16">
      <t>タ</t>
    </rPh>
    <phoneticPr fontId="26"/>
  </si>
  <si>
    <t>新体力テスト結果　記録カード</t>
    <rPh sb="6" eb="8">
      <t>ケッカ</t>
    </rPh>
    <rPh sb="9" eb="11">
      <t>キロク</t>
    </rPh>
    <phoneticPr fontId="26"/>
  </si>
  <si>
    <t>２　新体力テストの結果をまとめてみましょう</t>
    <rPh sb="2" eb="3">
      <t>シン</t>
    </rPh>
    <rPh sb="3" eb="5">
      <t>タイリョク</t>
    </rPh>
    <rPh sb="9" eb="11">
      <t>ケッカ</t>
    </rPh>
    <phoneticPr fontId="26"/>
  </si>
  <si>
    <t>６ 各種目ごとの記録をまとめてみましょう</t>
    <rPh sb="2" eb="3">
      <t>カク</t>
    </rPh>
    <rPh sb="3" eb="5">
      <t>シュモク</t>
    </rPh>
    <rPh sb="8" eb="10">
      <t>キロク</t>
    </rPh>
    <phoneticPr fontId="26"/>
  </si>
  <si>
    <t>今年の
自分の目標</t>
    <rPh sb="0" eb="2">
      <t>コトシ</t>
    </rPh>
    <rPh sb="4" eb="6">
      <t>ジブン</t>
    </rPh>
    <rPh sb="7" eb="9">
      <t>モクヒョウ</t>
    </rPh>
    <phoneticPr fontId="26"/>
  </si>
  <si>
    <t>新体力テスト結果　ふり返りカード</t>
    <rPh sb="6" eb="8">
      <t>ケッカ</t>
    </rPh>
    <rPh sb="11" eb="12">
      <t>カエ</t>
    </rPh>
    <phoneticPr fontId="26"/>
  </si>
  <si>
    <t>①　昨年度の自分の記録を上回った
　種目を書いてみよう！</t>
    <rPh sb="2" eb="5">
      <t>サクネンド</t>
    </rPh>
    <rPh sb="6" eb="8">
      <t>ジブン</t>
    </rPh>
    <rPh sb="9" eb="11">
      <t>キロク</t>
    </rPh>
    <rPh sb="12" eb="13">
      <t>ウエ</t>
    </rPh>
    <rPh sb="13" eb="14">
      <t>マワ</t>
    </rPh>
    <rPh sb="18" eb="20">
      <t>シュモク</t>
    </rPh>
    <rPh sb="21" eb="22">
      <t>カ</t>
    </rPh>
    <phoneticPr fontId="12"/>
  </si>
  <si>
    <t>④　自分の下回った種目の記録を高めるために、生活の中でどのような運動をするとよいと思いますか。</t>
    <rPh sb="2" eb="4">
      <t>ジブン</t>
    </rPh>
    <rPh sb="5" eb="7">
      <t>シタマワ</t>
    </rPh>
    <rPh sb="9" eb="11">
      <t>シュモク</t>
    </rPh>
    <rPh sb="12" eb="14">
      <t>キロク</t>
    </rPh>
    <rPh sb="15" eb="16">
      <t>タカ</t>
    </rPh>
    <rPh sb="22" eb="24">
      <t>セイカツ</t>
    </rPh>
    <rPh sb="25" eb="26">
      <t>ナカ</t>
    </rPh>
    <rPh sb="32" eb="34">
      <t>ウンドウ</t>
    </rPh>
    <rPh sb="41" eb="42">
      <t>オモ</t>
    </rPh>
    <phoneticPr fontId="12"/>
  </si>
  <si>
    <t>⑤　上の④で書いた運動を、平日１日の中のいつの時間にやりますか？過ごし方を考えてみましょう。</t>
    <rPh sb="2" eb="3">
      <t>ウエ</t>
    </rPh>
    <rPh sb="6" eb="7">
      <t>カ</t>
    </rPh>
    <rPh sb="9" eb="11">
      <t>ウンドウ</t>
    </rPh>
    <rPh sb="13" eb="15">
      <t>ヘイジツ</t>
    </rPh>
    <rPh sb="16" eb="17">
      <t>ニチ</t>
    </rPh>
    <rPh sb="18" eb="19">
      <t>ナカ</t>
    </rPh>
    <rPh sb="23" eb="25">
      <t>ジカン</t>
    </rPh>
    <rPh sb="32" eb="33">
      <t>ス</t>
    </rPh>
    <rPh sb="35" eb="36">
      <t>カタ</t>
    </rPh>
    <rPh sb="37" eb="38">
      <t>カンガ</t>
    </rPh>
    <phoneticPr fontId="12"/>
  </si>
  <si>
    <r>
      <t>　・遊び
　</t>
    </r>
    <r>
      <rPr>
        <u val="double"/>
        <sz val="8"/>
        <rFont val="ＤＦ特太ゴシック体"/>
        <family val="3"/>
        <charset val="128"/>
      </rPr>
      <t>・運動</t>
    </r>
    <r>
      <rPr>
        <sz val="8"/>
        <rFont val="ＤＦ特太ゴシック体"/>
        <family val="3"/>
        <charset val="128"/>
      </rPr>
      <t xml:space="preserve">
　・読書
　　　　など</t>
    </r>
    <rPh sb="2" eb="3">
      <t>アソ</t>
    </rPh>
    <rPh sb="7" eb="9">
      <t>ウンドウ</t>
    </rPh>
    <rPh sb="12" eb="14">
      <t>ドクショ</t>
    </rPh>
    <phoneticPr fontId="12"/>
  </si>
  <si>
    <t>　・晩ごはん
　・お風呂
　　　　　など</t>
    <rPh sb="2" eb="3">
      <t>バン</t>
    </rPh>
    <rPh sb="10" eb="12">
      <t>フロ</t>
    </rPh>
    <phoneticPr fontId="12"/>
  </si>
  <si>
    <r>
      <t xml:space="preserve">家庭学習
</t>
    </r>
    <r>
      <rPr>
        <sz val="6"/>
        <rFont val="ＤＦ特太ゴシック体"/>
        <family val="3"/>
        <charset val="128"/>
      </rPr>
      <t>・勉強
・宿題</t>
    </r>
    <rPh sb="0" eb="2">
      <t>カテイ</t>
    </rPh>
    <rPh sb="2" eb="4">
      <t>ガクシュウ</t>
    </rPh>
    <rPh sb="6" eb="8">
      <t>ベンキョウ</t>
    </rPh>
    <rPh sb="10" eb="12">
      <t>シュクダイ</t>
    </rPh>
    <phoneticPr fontId="12"/>
  </si>
  <si>
    <t>　だんらん
　・テレビ
　・読書
　　　　など</t>
    <rPh sb="14" eb="16">
      <t>ドクショ</t>
    </rPh>
    <phoneticPr fontId="12"/>
  </si>
  <si>
    <t>下校</t>
    <rPh sb="0" eb="2">
      <t>ゲコウ</t>
    </rPh>
    <phoneticPr fontId="12"/>
  </si>
  <si>
    <t>登校</t>
    <rPh sb="0" eb="2">
      <t>トウコウ</t>
    </rPh>
    <phoneticPr fontId="12"/>
  </si>
  <si>
    <t>※すうちが
低い方が
よい種目</t>
    <rPh sb="6" eb="7">
      <t>ヒク</t>
    </rPh>
    <rPh sb="8" eb="9">
      <t>ホウ</t>
    </rPh>
    <rPh sb="13" eb="15">
      <t>シュモク</t>
    </rPh>
    <phoneticPr fontId="26"/>
  </si>
  <si>
    <t>例</t>
    <rPh sb="0" eb="1">
      <t>レイ</t>
    </rPh>
    <phoneticPr fontId="12"/>
  </si>
  <si>
    <t>１　今年度の新体力テストの結果をふり返ってみましょう！</t>
    <rPh sb="2" eb="5">
      <t>コンネンド</t>
    </rPh>
    <rPh sb="6" eb="7">
      <t>シン</t>
    </rPh>
    <rPh sb="7" eb="9">
      <t>タイリョク</t>
    </rPh>
    <rPh sb="13" eb="15">
      <t>ケッカ</t>
    </rPh>
    <rPh sb="18" eb="19">
      <t>カエ</t>
    </rPh>
    <phoneticPr fontId="26"/>
  </si>
  <si>
    <t>（例）20mシャトルランが下回っていたので、これからは自転車を使う回数を少し減らして、長く歩いたり走ったりする
　　 運動をする回数を増やす。</t>
    <rPh sb="1" eb="2">
      <t>レイ</t>
    </rPh>
    <rPh sb="13" eb="15">
      <t>シタマワ</t>
    </rPh>
    <rPh sb="27" eb="30">
      <t>ジテンシャ</t>
    </rPh>
    <rPh sb="31" eb="32">
      <t>ツカ</t>
    </rPh>
    <rPh sb="33" eb="35">
      <t>カイスウ</t>
    </rPh>
    <rPh sb="36" eb="37">
      <t>スコ</t>
    </rPh>
    <rPh sb="38" eb="39">
      <t>ヘ</t>
    </rPh>
    <rPh sb="43" eb="44">
      <t>ナガ</t>
    </rPh>
    <rPh sb="45" eb="46">
      <t>アル</t>
    </rPh>
    <rPh sb="49" eb="50">
      <t>ハシ</t>
    </rPh>
    <rPh sb="59" eb="61">
      <t>ウンドウ</t>
    </rPh>
    <rPh sb="64" eb="66">
      <t>カイスウ</t>
    </rPh>
    <rPh sb="67" eb="68">
      <t>フ</t>
    </rPh>
    <phoneticPr fontId="12"/>
  </si>
  <si>
    <t>全国の６年生の平均記録</t>
    <rPh sb="0" eb="2">
      <t>ゼンコク</t>
    </rPh>
    <rPh sb="4" eb="6">
      <t>ネンセイ</t>
    </rPh>
    <rPh sb="7" eb="9">
      <t>ヘイキン</t>
    </rPh>
    <rPh sb="9" eb="11">
      <t>キロク</t>
    </rPh>
    <phoneticPr fontId="26"/>
  </si>
  <si>
    <t>全国の６年生の平均得点</t>
    <rPh sb="0" eb="2">
      <t>ゼンコク</t>
    </rPh>
    <rPh sb="4" eb="6">
      <t>ネンセイ</t>
    </rPh>
    <rPh sb="7" eb="9">
      <t>ヘイキン</t>
    </rPh>
    <rPh sb="9" eb="11">
      <t>トクテン</t>
    </rPh>
    <phoneticPr fontId="26"/>
  </si>
  <si>
    <t>全国の６年生の
平均記録</t>
    <rPh sb="8" eb="10">
      <t>ヘイキン</t>
    </rPh>
    <rPh sb="10" eb="12">
      <t>キロク</t>
    </rPh>
    <phoneticPr fontId="26"/>
  </si>
  <si>
    <t>②　全国の６年生の平均記録を上回っ
　た種目を書いてみよう！</t>
    <rPh sb="2" eb="4">
      <t>ゼンコク</t>
    </rPh>
    <rPh sb="6" eb="8">
      <t>ネンセイ</t>
    </rPh>
    <rPh sb="9" eb="11">
      <t>ヘイキン</t>
    </rPh>
    <rPh sb="11" eb="13">
      <t>キロク</t>
    </rPh>
    <rPh sb="20" eb="22">
      <t>シュモク</t>
    </rPh>
    <rPh sb="23" eb="24">
      <t>カ</t>
    </rPh>
    <phoneticPr fontId="12"/>
  </si>
  <si>
    <t>③　全国の６年生の平均記録を下回っ
　た種目を書いてみよう！</t>
    <rPh sb="2" eb="4">
      <t>ゼンコク</t>
    </rPh>
    <rPh sb="9" eb="11">
      <t>ヘイキン</t>
    </rPh>
    <rPh sb="11" eb="13">
      <t>キロク</t>
    </rPh>
    <rPh sb="14" eb="16">
      <t>シタマワ</t>
    </rPh>
    <rPh sb="20" eb="22">
      <t>シュモク</t>
    </rPh>
    <rPh sb="23" eb="24">
      <t>カ</t>
    </rPh>
    <phoneticPr fontId="12"/>
  </si>
  <si>
    <t>全国６年女子</t>
    <rPh sb="0" eb="2">
      <t>ゼンコク</t>
    </rPh>
    <rPh sb="3" eb="4">
      <t>ネン</t>
    </rPh>
    <rPh sb="4" eb="6">
      <t>ジョシ</t>
    </rPh>
    <phoneticPr fontId="26"/>
  </si>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</sst>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8">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31" xfId="0" applyBorder="1" applyAlignment="1">
      <alignment vertical="center"/>
    </xf>
    <xf numFmtId="0" fontId="37" fillId="0" borderId="31" xfId="0" applyFont="1" applyBorder="1" applyAlignment="1">
      <alignment vertical="center"/>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1"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29" fillId="22" borderId="66"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30" fillId="24" borderId="25" xfId="0" applyFont="1" applyFill="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0" fillId="17" borderId="0" xfId="0" applyFill="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36" fillId="0" borderId="62" xfId="0" applyNumberFormat="1" applyFont="1" applyFill="1" applyBorder="1" applyAlignment="1">
      <alignment horizontal="center" vertical="center"/>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29" fillId="22" borderId="72" xfId="0" applyFont="1" applyFill="1" applyBorder="1" applyAlignment="1">
      <alignment horizontal="center" vertical="center" shrinkToFit="1"/>
    </xf>
    <xf numFmtId="0" fontId="0" fillId="0" borderId="62" xfId="0" applyFill="1" applyBorder="1" applyAlignment="1">
      <alignment horizontal="center" vertical="center"/>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30" fillId="24" borderId="99" xfId="0" applyFont="1" applyFill="1" applyBorder="1" applyAlignment="1">
      <alignment horizontal="center" vertical="center" shrinkToFit="1"/>
    </xf>
    <xf numFmtId="2" fontId="29" fillId="0" borderId="53" xfId="0" applyNumberFormat="1" applyFont="1" applyBorder="1" applyAlignment="1">
      <alignment horizontal="center" vertical="center" shrinkToFit="1"/>
    </xf>
    <xf numFmtId="0" fontId="29" fillId="22" borderId="103" xfId="0" applyFont="1" applyFill="1" applyBorder="1" applyAlignment="1">
      <alignment horizontal="center" vertical="center" shrinkToFit="1"/>
    </xf>
    <xf numFmtId="0" fontId="29" fillId="0" borderId="102" xfId="0" applyNumberFormat="1" applyFont="1" applyFill="1" applyBorder="1" applyAlignment="1">
      <alignment horizontal="center" vertical="center"/>
    </xf>
    <xf numFmtId="0" fontId="29" fillId="22" borderId="103"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21" xfId="0" applyFont="1" applyBorder="1" applyAlignment="1">
      <alignment horizontal="center" vertical="center"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0" borderId="46" xfId="0" applyFont="1" applyBorder="1" applyAlignment="1">
      <alignment horizontal="center" vertical="center" shrinkToFit="1"/>
    </xf>
    <xf numFmtId="0" fontId="29" fillId="22" borderId="73"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0" borderId="78" xfId="0" applyNumberFormat="1" applyFont="1" applyFill="1" applyBorder="1" applyAlignment="1">
      <alignment horizontal="center" vertical="center"/>
    </xf>
    <xf numFmtId="0" fontId="29" fillId="23" borderId="54"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21" borderId="48"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9"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2" fontId="29" fillId="0" borderId="83" xfId="0" applyNumberFormat="1" applyFont="1" applyBorder="1" applyAlignment="1">
      <alignment horizontal="center" vertical="center" shrinkToFit="1"/>
    </xf>
    <xf numFmtId="2" fontId="29" fillId="0" borderId="85"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0"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9" fillId="22" borderId="49" xfId="0" applyFont="1" applyFill="1" applyBorder="1" applyAlignment="1">
      <alignment horizontal="center" vertical="center"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29" fillId="21" borderId="71" xfId="0" applyFont="1" applyFill="1" applyBorder="1" applyAlignment="1">
      <alignment horizontal="center" vertical="center"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0" fillId="0" borderId="100"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'小学校第６学年女子（表） '!$AF$16</c:f>
              <c:strCache>
                <c:ptCount val="1"/>
                <c:pt idx="0">
                  <c:v>全国６年女子</c:v>
                </c:pt>
              </c:strCache>
            </c:strRef>
          </c:tx>
          <c:spPr>
            <a:ln w="31750">
              <a:solidFill>
                <a:srgbClr val="666699"/>
              </a:solidFill>
              <a:prstDash val="sysDash"/>
            </a:ln>
          </c:spPr>
          <c:marker>
            <c:spPr>
              <a:solidFill>
                <a:srgbClr val="0066CC"/>
              </a:solidFill>
              <a:ln>
                <a:solidFill>
                  <a:srgbClr val="FFFFFF"/>
                </a:solidFill>
              </a:ln>
            </c:spPr>
          </c:marker>
          <c:cat>
            <c:strRef>
              <c:f>'小学校第６学年女子（表）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'小学校第６学年女子（表） '!$AG$16:$AN$16</c:f>
              <c:numCache>
                <c:formatCode>0_);[Red]\(0\)</c:formatCode>
                <c:ptCount val="8"/>
                <c:pt idx="0">
                  <c:v>8</c:v>
                </c:pt>
                <c:pt idx="1">
                  <c:v>8</c:v>
                </c:pt>
                <c:pt idx="2">
                  <c:v>7</c:v>
                </c:pt>
                <c:pt idx="3">
                  <c:v>9</c:v>
                </c:pt>
                <c:pt idx="4">
                  <c:v>8</c:v>
                </c:pt>
                <c:pt idx="5">
                  <c:v>7</c:v>
                </c:pt>
                <c:pt idx="6">
                  <c:v>7</c:v>
                </c:pt>
                <c:pt idx="7">
                  <c:v>7</c:v>
                </c:pt>
              </c:numCache>
            </c:numRef>
          </c:val>
          <c:extLst>
            <c:ext xmlns:c16="http://schemas.microsoft.com/office/drawing/2014/chart" uri="{C3380CC4-5D6E-409C-BE32-E72D297353CC}">
              <c16:uniqueId val="{00000000-BF8D-4209-9EE4-39B5E7DD0448}"/>
            </c:ext>
          </c:extLst>
        </c:ser>
        <c:ser>
          <c:idx val="1"/>
          <c:order val="1"/>
          <c:tx>
            <c:strRef>
              <c:f>'小学校第６学年女子（表）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'小学校第６学年女子（表）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'小学校第６学年女子（表）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'小学校第６学年女子（表）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'!$D$11:$D$12</c:f>
              <c:strCache>
                <c:ptCount val="2"/>
                <c:pt idx="0">
                  <c:v>全国の６年生の平均得点</c:v>
                </c:pt>
                <c:pt idx="1">
                  <c:v>0</c:v>
                </c:pt>
              </c:strCache>
            </c:strRef>
          </c:cat>
          <c:val>
            <c:numRef>
              <c:f>'小学校第６学年女子（表） '!$X$11:$X$12</c:f>
              <c:numCache>
                <c:formatCode>General</c:formatCode>
                <c:ptCount val="2"/>
                <c:pt idx="0" formatCode="0.00_);[Red]\(0.00\)">
                  <c:v>61.72</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'!$AL$13</c:f>
          <c:strCache>
            <c:ptCount val="1"/>
            <c:pt idx="0">
              <c:v>0.00 </c:v>
            </c:pt>
          </c:strCache>
        </c:strRef>
      </c:tx>
      <c:layout>
        <c:manualLayout>
          <c:xMode val="edge"/>
          <c:yMode val="edge"/>
          <c:x val="0.71451048071045919"/>
          <c:y val="0.56645877120093835"/>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'小学校第６学年女子（表）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'!$AL$12:$AL$13</c:f>
              <c:numCache>
                <c:formatCode>0.00_);[Red]\(0.00\)</c:formatCode>
                <c:ptCount val="2"/>
                <c:pt idx="0">
                  <c:v>9.17</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1.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'小学校第６学年女子（表）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'!$AG$12:$AG$13</c:f>
              <c:numCache>
                <c:formatCode>0.00_);[Red]\(0.00\)</c:formatCode>
                <c:ptCount val="2"/>
                <c:pt idx="0">
                  <c:v>19.86</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'小学校第６学年女子（表）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'!$AI$12:$AI$13</c:f>
              <c:numCache>
                <c:formatCode>0.00_);[Red]\(0.00\)</c:formatCode>
                <c:ptCount val="2"/>
                <c:pt idx="0">
                  <c:v>40.549999999999997</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'小学校第６学年女子（表）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'!$AJ$12:$AJ$13</c:f>
              <c:numCache>
                <c:formatCode>0.00_);[Red]\(0.00\)</c:formatCode>
                <c:ptCount val="2"/>
                <c:pt idx="0">
                  <c:v>44.05</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'小学校第６学年女子（表）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'!$AK$12:$AK$13</c:f>
              <c:numCache>
                <c:formatCode>0.00_);[Red]\(0.00\)</c:formatCode>
                <c:ptCount val="2"/>
                <c:pt idx="0">
                  <c:v>46.49</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'小学校第６学年女子（表）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'!$AM$12:$AM$13</c:f>
              <c:numCache>
                <c:formatCode>0.00_);[Red]\(0.00\)</c:formatCode>
                <c:ptCount val="2"/>
                <c:pt idx="0">
                  <c:v>158.1</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'小学校第６学年女子（表）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'!$AN$12:$AN$13</c:f>
              <c:numCache>
                <c:formatCode>0.00_);[Red]\(0.00\)</c:formatCode>
                <c:ptCount val="2"/>
                <c:pt idx="0">
                  <c:v>16.55</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4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'小学校第６学年女子（表）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'小学校第６学年女子（表）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'小学校第６学年女子（表） '!$AF$12:$AF$13</c:f>
              <c:strCache>
                <c:ptCount val="2"/>
                <c:pt idx="0">
                  <c:v>全国６年女子</c:v>
                </c:pt>
                <c:pt idx="1">
                  <c:v>0</c:v>
                </c:pt>
              </c:strCache>
            </c:strRef>
          </c:cat>
          <c:val>
            <c:numRef>
              <c:f>'小学校第６学年女子（表） '!$AH$12:$AH$13</c:f>
              <c:numCache>
                <c:formatCode>0.00_);[Red]\(0.00\)</c:formatCode>
                <c:ptCount val="2"/>
                <c:pt idx="0">
                  <c:v>19.670000000000002</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5"/>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grpSp>
    <xdr:clientData/>
  </xdr:twoCellAnchor>
  <xdr:twoCellAnchor>
    <xdr:from>
      <xdr:col>17</xdr:col>
      <xdr:colOff>56119</xdr:colOff>
      <xdr:row>36</xdr:row>
      <xdr:rowOff>200030</xdr:rowOff>
    </xdr:from>
    <xdr:to>
      <xdr:col>19</xdr:col>
      <xdr:colOff>218407</xdr:colOff>
      <xdr:row>39</xdr:row>
      <xdr:rowOff>95253</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743955"/>
          <a:ext cx="714738" cy="523873"/>
          <a:chOff x="7025887" y="7647725"/>
          <a:chExt cx="725518" cy="634638"/>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838005"/>
            <a:ext cx="724471" cy="444358"/>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大きな力を出し続ける能力</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47725"/>
            <a:ext cx="724471" cy="16023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出す能力</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37081</xdr:colOff>
      <xdr:row>34</xdr:row>
      <xdr:rowOff>86365</xdr:rowOff>
    </xdr:from>
    <xdr:to>
      <xdr:col>29</xdr:col>
      <xdr:colOff>199987</xdr:colOff>
      <xdr:row>37</xdr:row>
      <xdr:rowOff>9525</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0"/>
          <a:ext cx="715356" cy="551810"/>
          <a:chOff x="3063138" y="8398175"/>
          <a:chExt cx="725507" cy="654005"/>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4902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関節を大きく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動かす能力</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すばやい動きをくり返す能力</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57157</xdr:rowOff>
    </xdr:from>
    <xdr:to>
      <xdr:col>19</xdr:col>
      <xdr:colOff>227965</xdr:colOff>
      <xdr:row>44</xdr:row>
      <xdr:rowOff>28583</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82"/>
          <a:ext cx="713740" cy="600076"/>
          <a:chOff x="3064175" y="9827409"/>
          <a:chExt cx="724673" cy="747749"/>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017313"/>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続ける能力</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9"/>
            <a:ext cx="724673" cy="16616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すばやく移動する能力</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95260</xdr:rowOff>
    </xdr:from>
    <xdr:to>
      <xdr:col>19</xdr:col>
      <xdr:colOff>238125</xdr:colOff>
      <xdr:row>51</xdr:row>
      <xdr:rowOff>28579</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5"/>
          <a:ext cx="714375" cy="561969"/>
          <a:chOff x="7036459" y="11362966"/>
          <a:chExt cx="724673" cy="667067"/>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0146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運動を調整</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する能力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こうち性</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すばやく動き出す能力</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しゅん発力</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27" t="s">
        <v>66</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row>
    <row r="2" spans="2:57" ht="29.25" customHeight="1" thickBot="1" x14ac:dyDescent="0.2">
      <c r="N2" s="240"/>
      <c r="O2" s="240"/>
      <c r="P2" s="86" t="s">
        <v>39</v>
      </c>
      <c r="Q2" s="240"/>
      <c r="R2" s="240"/>
      <c r="S2" s="86" t="s">
        <v>41</v>
      </c>
      <c r="T2" s="240"/>
      <c r="U2" s="240"/>
      <c r="V2" s="86" t="s">
        <v>40</v>
      </c>
      <c r="W2" s="87" t="s">
        <v>29</v>
      </c>
      <c r="X2" s="240"/>
      <c r="Y2" s="240"/>
      <c r="Z2" s="240"/>
      <c r="AA2" s="240"/>
      <c r="AB2" s="240"/>
      <c r="AC2" s="240"/>
      <c r="AD2" s="240"/>
    </row>
    <row r="3" spans="2:57" ht="18" customHeight="1" thickBot="1" x14ac:dyDescent="0.2">
      <c r="B3" s="1" t="s">
        <v>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58</v>
      </c>
    </row>
    <row r="4" spans="2:57" ht="19.5" customHeight="1" x14ac:dyDescent="0.15">
      <c r="B4" s="2"/>
      <c r="C4" s="2"/>
      <c r="D4" s="177"/>
      <c r="E4" s="178"/>
      <c r="F4" s="187" t="s">
        <v>7</v>
      </c>
      <c r="G4" s="187"/>
      <c r="H4" s="187" t="s">
        <v>8</v>
      </c>
      <c r="I4" s="187"/>
      <c r="J4" s="187" t="s">
        <v>3</v>
      </c>
      <c r="K4" s="187"/>
      <c r="L4" s="187"/>
      <c r="M4" s="225" t="s">
        <v>25</v>
      </c>
      <c r="N4" s="250"/>
      <c r="O4" s="187" t="s">
        <v>37</v>
      </c>
      <c r="P4" s="187"/>
      <c r="Q4" s="225" t="s">
        <v>6</v>
      </c>
      <c r="R4" s="250"/>
      <c r="S4" s="225" t="s">
        <v>27</v>
      </c>
      <c r="T4" s="254"/>
      <c r="U4" s="250"/>
      <c r="V4" s="187" t="s">
        <v>28</v>
      </c>
      <c r="W4" s="225"/>
      <c r="X4" s="288" t="s">
        <v>38</v>
      </c>
      <c r="Y4" s="280"/>
      <c r="Z4" s="279" t="s">
        <v>1</v>
      </c>
      <c r="AA4" s="280"/>
      <c r="AB4" s="85"/>
      <c r="AC4" s="138"/>
      <c r="AD4" s="138"/>
      <c r="AF4" s="90">
        <v>1</v>
      </c>
      <c r="AG4" s="90" t="s">
        <v>59</v>
      </c>
      <c r="AH4" s="90"/>
      <c r="AI4" s="90"/>
      <c r="AJ4" s="90"/>
      <c r="AK4" s="90"/>
      <c r="AL4" s="90"/>
      <c r="AM4" s="90"/>
      <c r="AN4" s="90"/>
      <c r="AO4" s="90"/>
      <c r="AP4" s="90"/>
      <c r="AQ4" s="90"/>
      <c r="AR4" s="90"/>
      <c r="AS4" s="90"/>
      <c r="AT4" s="90"/>
      <c r="AU4" s="90"/>
      <c r="AV4" s="88"/>
      <c r="AW4" s="89"/>
    </row>
    <row r="5" spans="2:57" ht="24" customHeight="1" x14ac:dyDescent="0.15">
      <c r="B5" s="2"/>
      <c r="C5" s="2"/>
      <c r="D5" s="289" t="s">
        <v>63</v>
      </c>
      <c r="E5" s="290"/>
      <c r="F5" s="244"/>
      <c r="G5" s="255"/>
      <c r="H5" s="244"/>
      <c r="I5" s="255"/>
      <c r="J5" s="244"/>
      <c r="K5" s="245"/>
      <c r="L5" s="255"/>
      <c r="M5" s="244"/>
      <c r="N5" s="255"/>
      <c r="O5" s="244"/>
      <c r="P5" s="255"/>
      <c r="Q5" s="244"/>
      <c r="R5" s="255"/>
      <c r="S5" s="244"/>
      <c r="T5" s="245"/>
      <c r="U5" s="255"/>
      <c r="V5" s="244"/>
      <c r="W5" s="245"/>
      <c r="X5" s="248"/>
      <c r="Y5" s="249"/>
      <c r="Z5" s="281"/>
      <c r="AA5" s="282"/>
      <c r="AB5" s="85"/>
      <c r="AC5" s="138"/>
      <c r="AD5" s="138"/>
      <c r="AF5" s="90">
        <v>2</v>
      </c>
      <c r="AG5" s="90" t="s">
        <v>60</v>
      </c>
      <c r="AH5" s="90"/>
      <c r="AI5" s="90"/>
      <c r="AJ5" s="90"/>
      <c r="AK5" s="90"/>
      <c r="AL5" s="90"/>
      <c r="AM5" s="90"/>
      <c r="AN5" s="90"/>
      <c r="AO5" s="90"/>
      <c r="AP5" s="90"/>
      <c r="AQ5" s="90"/>
      <c r="AR5" s="90"/>
      <c r="AS5" s="90"/>
      <c r="AT5" s="90"/>
      <c r="AU5" s="90"/>
      <c r="AV5" s="88"/>
      <c r="AW5" s="89"/>
    </row>
    <row r="6" spans="2:57" ht="24.75" customHeight="1" thickBot="1" x14ac:dyDescent="0.2">
      <c r="B6" s="2"/>
      <c r="C6" s="2"/>
      <c r="D6" s="285" t="s">
        <v>64</v>
      </c>
      <c r="E6" s="286"/>
      <c r="F6" s="261"/>
      <c r="G6" s="287"/>
      <c r="H6" s="261"/>
      <c r="I6" s="287"/>
      <c r="J6" s="261"/>
      <c r="K6" s="262"/>
      <c r="L6" s="287"/>
      <c r="M6" s="261"/>
      <c r="N6" s="287"/>
      <c r="O6" s="261"/>
      <c r="P6" s="287"/>
      <c r="Q6" s="256"/>
      <c r="R6" s="258"/>
      <c r="S6" s="256"/>
      <c r="T6" s="257"/>
      <c r="U6" s="258"/>
      <c r="V6" s="261"/>
      <c r="W6" s="262"/>
      <c r="X6" s="263"/>
      <c r="Y6" s="264"/>
      <c r="Z6" s="283"/>
      <c r="AA6" s="284"/>
      <c r="AB6" s="85"/>
      <c r="AC6" s="138"/>
      <c r="AD6" s="138"/>
      <c r="AF6" s="90">
        <v>3</v>
      </c>
      <c r="AG6" s="163" t="s">
        <v>61</v>
      </c>
      <c r="AH6" s="90"/>
      <c r="AI6" s="90"/>
      <c r="AJ6" s="90"/>
      <c r="AK6" s="90"/>
      <c r="AL6" s="90"/>
      <c r="AM6" s="90"/>
      <c r="AN6" s="90"/>
      <c r="AO6" s="90"/>
      <c r="AP6" s="90"/>
      <c r="AQ6" s="90"/>
      <c r="AR6" s="90"/>
      <c r="AS6" s="90"/>
      <c r="AT6" s="90"/>
      <c r="AU6" s="90"/>
      <c r="AV6" s="88"/>
      <c r="AW6" s="89"/>
    </row>
    <row r="7" spans="2:57" ht="18" customHeight="1" thickBot="1" x14ac:dyDescent="0.2">
      <c r="B7" s="1" t="s">
        <v>67</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62</v>
      </c>
    </row>
    <row r="8" spans="2:57" ht="19.5" customHeight="1" x14ac:dyDescent="0.15">
      <c r="B8" s="2"/>
      <c r="C8" s="2"/>
      <c r="D8" s="177"/>
      <c r="E8" s="178"/>
      <c r="F8" s="187" t="s">
        <v>7</v>
      </c>
      <c r="G8" s="187"/>
      <c r="H8" s="187" t="s">
        <v>8</v>
      </c>
      <c r="I8" s="187"/>
      <c r="J8" s="187" t="s">
        <v>3</v>
      </c>
      <c r="K8" s="187"/>
      <c r="L8" s="187"/>
      <c r="M8" s="187" t="s">
        <v>25</v>
      </c>
      <c r="N8" s="187"/>
      <c r="O8" s="187" t="s">
        <v>37</v>
      </c>
      <c r="P8" s="187"/>
      <c r="Q8" s="216" t="s">
        <v>6</v>
      </c>
      <c r="R8" s="216"/>
      <c r="S8" s="216" t="s">
        <v>27</v>
      </c>
      <c r="T8" s="216"/>
      <c r="U8" s="216"/>
      <c r="V8" s="187" t="s">
        <v>28</v>
      </c>
      <c r="W8" s="225"/>
      <c r="X8" s="242" t="s">
        <v>38</v>
      </c>
      <c r="Y8" s="231"/>
      <c r="Z8" s="230" t="s">
        <v>1</v>
      </c>
      <c r="AA8" s="231"/>
      <c r="AB8" s="160"/>
      <c r="AC8" s="160"/>
      <c r="AD8" s="2"/>
      <c r="AE8" s="2"/>
      <c r="AF8" s="198" t="s">
        <v>5</v>
      </c>
      <c r="AG8" s="198"/>
      <c r="AH8" s="198"/>
      <c r="AI8" s="198"/>
      <c r="AJ8" s="198"/>
      <c r="AK8" s="198"/>
      <c r="AL8" s="198"/>
      <c r="AM8" s="198"/>
      <c r="AN8" s="198"/>
      <c r="AO8" s="198"/>
      <c r="AP8" s="198"/>
      <c r="AQ8" s="198"/>
      <c r="AR8" s="125"/>
      <c r="AS8" s="125"/>
      <c r="AT8" s="125"/>
      <c r="AU8" s="125"/>
      <c r="AV8" s="125"/>
      <c r="AW8" s="125"/>
      <c r="AX8" s="125"/>
      <c r="AY8" s="125"/>
      <c r="AZ8" s="125"/>
      <c r="BA8" s="125"/>
      <c r="BB8" s="125"/>
      <c r="BC8" s="125"/>
    </row>
    <row r="9" spans="2:57" ht="24" customHeight="1" x14ac:dyDescent="0.15">
      <c r="B9" s="2"/>
      <c r="C9" s="2"/>
      <c r="D9" s="179" t="s">
        <v>84</v>
      </c>
      <c r="E9" s="180"/>
      <c r="F9" s="221">
        <v>19.86</v>
      </c>
      <c r="G9" s="222"/>
      <c r="H9" s="188">
        <v>19.670000000000002</v>
      </c>
      <c r="I9" s="189"/>
      <c r="J9" s="221">
        <v>40.549999999999997</v>
      </c>
      <c r="K9" s="259"/>
      <c r="L9" s="222"/>
      <c r="M9" s="188">
        <v>44.05</v>
      </c>
      <c r="N9" s="189"/>
      <c r="O9" s="221">
        <v>46.49</v>
      </c>
      <c r="P9" s="222"/>
      <c r="Q9" s="265">
        <v>9.17</v>
      </c>
      <c r="R9" s="265"/>
      <c r="S9" s="217">
        <v>158.1</v>
      </c>
      <c r="T9" s="217"/>
      <c r="U9" s="217"/>
      <c r="V9" s="221">
        <v>16.55</v>
      </c>
      <c r="W9" s="259"/>
      <c r="X9" s="260"/>
      <c r="Y9" s="233"/>
      <c r="Z9" s="232"/>
      <c r="AA9" s="233"/>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09">
        <f>X2</f>
        <v>0</v>
      </c>
      <c r="E10" s="210"/>
      <c r="F10" s="185"/>
      <c r="G10" s="186"/>
      <c r="H10" s="185"/>
      <c r="I10" s="186"/>
      <c r="J10" s="185"/>
      <c r="K10" s="211"/>
      <c r="L10" s="186"/>
      <c r="M10" s="204"/>
      <c r="N10" s="205"/>
      <c r="O10" s="185"/>
      <c r="P10" s="186"/>
      <c r="Q10" s="218"/>
      <c r="R10" s="218"/>
      <c r="S10" s="218"/>
      <c r="T10" s="218"/>
      <c r="U10" s="218"/>
      <c r="V10" s="185"/>
      <c r="W10" s="211"/>
      <c r="X10" s="251"/>
      <c r="Y10" s="235"/>
      <c r="Z10" s="234"/>
      <c r="AA10" s="235"/>
      <c r="AB10" s="161"/>
      <c r="AC10" s="161"/>
      <c r="AD10" s="2"/>
      <c r="AE10" s="2"/>
      <c r="AF10" s="206" t="s">
        <v>13</v>
      </c>
      <c r="AG10" s="207"/>
      <c r="AH10" s="207"/>
      <c r="AI10" s="207"/>
      <c r="AJ10" s="207"/>
      <c r="AK10" s="207"/>
      <c r="AL10" s="207"/>
      <c r="AM10" s="207"/>
      <c r="AN10" s="208"/>
      <c r="AO10" s="169"/>
      <c r="AP10" s="94" t="s">
        <v>16</v>
      </c>
      <c r="AQ10" s="96" t="s">
        <v>1</v>
      </c>
      <c r="AS10" s="226"/>
      <c r="AT10" s="226"/>
      <c r="AU10" s="226"/>
      <c r="AV10" s="226"/>
      <c r="AW10" s="226"/>
    </row>
    <row r="11" spans="2:57" ht="24" customHeight="1" x14ac:dyDescent="0.15">
      <c r="B11" s="2"/>
      <c r="C11" s="2"/>
      <c r="D11" s="246" t="s">
        <v>85</v>
      </c>
      <c r="E11" s="247"/>
      <c r="F11" s="183">
        <v>8</v>
      </c>
      <c r="G11" s="184"/>
      <c r="H11" s="183">
        <v>8</v>
      </c>
      <c r="I11" s="184"/>
      <c r="J11" s="183">
        <v>7</v>
      </c>
      <c r="K11" s="243"/>
      <c r="L11" s="184" t="str">
        <f>IF(L9&lt;AL23,"1",IF(L9&lt;=AL24,"2",IF(L9&lt;AL25,"3",IF(L9&lt;AL26,"4",IF(L9&lt;AL27,"5",IF(L9&lt;AL28,"6",IF(L9&lt;AL29,"7",IF(L9&lt;AL30,"8",IF(L9&lt;AL31,"9",IF(L9&gt;=AL31,"10"))))))))))</f>
        <v>1</v>
      </c>
      <c r="M11" s="183">
        <v>9</v>
      </c>
      <c r="N11" s="184"/>
      <c r="O11" s="183">
        <v>8</v>
      </c>
      <c r="P11" s="184"/>
      <c r="Q11" s="219">
        <v>7</v>
      </c>
      <c r="R11" s="219"/>
      <c r="S11" s="219">
        <v>7</v>
      </c>
      <c r="T11" s="219"/>
      <c r="U11" s="219"/>
      <c r="V11" s="183">
        <v>7</v>
      </c>
      <c r="W11" s="243"/>
      <c r="X11" s="252">
        <v>61.72</v>
      </c>
      <c r="Y11" s="237"/>
      <c r="Z11" s="236" t="str">
        <f>IF(X11&lt;BF36,"E",IF(X11&lt;BF37,"D",IF(X11&lt;BF38,"C",IF(X11&lt;BF39,"B",IF(X11&gt;=BF39,"A")))))</f>
        <v>C</v>
      </c>
      <c r="AA11" s="237"/>
      <c r="AB11" s="159"/>
      <c r="AC11" s="159"/>
      <c r="AD11" s="92"/>
      <c r="AE11" s="85"/>
      <c r="AF11" s="19"/>
      <c r="AG11" s="91" t="s">
        <v>7</v>
      </c>
      <c r="AH11" s="91" t="s">
        <v>17</v>
      </c>
      <c r="AI11" s="91" t="s">
        <v>18</v>
      </c>
      <c r="AJ11" s="81" t="s">
        <v>90</v>
      </c>
      <c r="AK11" s="81" t="s">
        <v>9</v>
      </c>
      <c r="AL11" s="91" t="s">
        <v>6</v>
      </c>
      <c r="AM11" s="81" t="s">
        <v>91</v>
      </c>
      <c r="AN11" s="91" t="s">
        <v>19</v>
      </c>
      <c r="AO11" s="164"/>
      <c r="AP11" s="95"/>
      <c r="AQ11" s="97"/>
      <c r="AS11" s="107"/>
      <c r="AT11" s="107"/>
      <c r="AU11" s="107"/>
      <c r="AV11" s="107"/>
      <c r="AW11" s="107"/>
    </row>
    <row r="12" spans="2:57" ht="24" customHeight="1" thickBot="1" x14ac:dyDescent="0.2">
      <c r="B12" s="2"/>
      <c r="C12" s="2"/>
      <c r="D12" s="223">
        <f>X2</f>
        <v>0</v>
      </c>
      <c r="E12" s="224"/>
      <c r="F12" s="181"/>
      <c r="G12" s="182"/>
      <c r="H12" s="181"/>
      <c r="I12" s="182"/>
      <c r="J12" s="181"/>
      <c r="K12" s="253"/>
      <c r="L12" s="182"/>
      <c r="M12" s="181"/>
      <c r="N12" s="182"/>
      <c r="O12" s="181"/>
      <c r="P12" s="182"/>
      <c r="Q12" s="220"/>
      <c r="R12" s="220"/>
      <c r="S12" s="220"/>
      <c r="T12" s="220"/>
      <c r="U12" s="220"/>
      <c r="V12" s="181"/>
      <c r="W12" s="253"/>
      <c r="X12" s="241">
        <f>F12+H12+J12+M12+O12+Q12+S12+V12</f>
        <v>0</v>
      </c>
      <c r="Y12" s="239"/>
      <c r="Z12" s="238" t="str">
        <f>IF(X12=0,"0",IF(X12&lt;BF36,"E",IF(X12&lt;BF37,"D",IF(X12&lt;BF38,"C",IF(X12&lt;BF39,"B",IF(X12&gt;=BF39,"A"))))))</f>
        <v>0</v>
      </c>
      <c r="AA12" s="239"/>
      <c r="AB12" s="162"/>
      <c r="AC12" s="162"/>
      <c r="AD12" s="48"/>
      <c r="AE12" s="93"/>
      <c r="AF12" s="19" t="s">
        <v>89</v>
      </c>
      <c r="AG12" s="171">
        <f>F9</f>
        <v>19.86</v>
      </c>
      <c r="AH12" s="171">
        <f>H9</f>
        <v>19.670000000000002</v>
      </c>
      <c r="AI12" s="171">
        <f>J9</f>
        <v>40.549999999999997</v>
      </c>
      <c r="AJ12" s="171">
        <f>M9</f>
        <v>44.05</v>
      </c>
      <c r="AK12" s="171">
        <f>O9</f>
        <v>46.49</v>
      </c>
      <c r="AL12" s="171">
        <f>Q9</f>
        <v>9.17</v>
      </c>
      <c r="AM12" s="171">
        <f>S9</f>
        <v>158.1</v>
      </c>
      <c r="AN12" s="171">
        <f>V9</f>
        <v>16.55</v>
      </c>
      <c r="AO12" s="165"/>
      <c r="AP12" s="45">
        <f>X11</f>
        <v>61.72</v>
      </c>
      <c r="AQ12" s="46" t="str">
        <f>Z11</f>
        <v>C</v>
      </c>
      <c r="AS12" s="102"/>
      <c r="AT12" s="102"/>
      <c r="AU12" s="102"/>
      <c r="AV12" s="102"/>
      <c r="AW12" s="102"/>
    </row>
    <row r="13" spans="2:57" ht="15" customHeight="1" x14ac:dyDescent="0.15">
      <c r="B13" s="2"/>
      <c r="C13" s="2"/>
      <c r="D13" s="203" t="s">
        <v>43</v>
      </c>
      <c r="E13" s="203"/>
      <c r="F13" s="202" t="str">
        <f>IF(F10&lt;=AF35,"0",IF(F10&lt;AF36,"1",IF(F10&lt;AF37,"2",IF(F10&lt;AF38,"3",IF(F10&lt;AF39,"4",IF(F10&lt;AF40,"5",IF(F10&lt;AF41,"6",IF(F10&lt;AF42,"7",IF(F10&lt;AF43,"8",IF(F10&lt;AF44,"9",IF(F10&gt;=AF44,"10")))))))))))</f>
        <v>0</v>
      </c>
      <c r="G13" s="202"/>
      <c r="H13" s="202" t="str">
        <f>IF(H10&lt;=AH35,"0",IF(H10&lt;AH36,"1",IF(H10&lt;AH37,"2",IF(H10&lt;AH38,"3",IF(H10&lt;AH39,"4",IF(H10&lt;AH40,"5",IF(H10&lt;AH41,"6",IF(H10&lt;AH42,"7",IF(H10&lt;AH43,"8",IF(H10&lt;AH44,"9",IF(H10&gt;=AH44,"10")))))))))))</f>
        <v>0</v>
      </c>
      <c r="I13" s="202"/>
      <c r="J13" s="202" t="str">
        <f>IF(J10&lt;=AJ35,"0",IF(J10&lt;AJ36,"1",IF(J10&lt;AJ37,"2",IF(J10&lt;AJ38,"3",IF(J10&lt;AJ39,"4",IF(J10&lt;AJ40,"5",IF(J10&lt;AJ41,"6",IF(J10&lt;AJ42,"7",IF(J10&lt;AJ43,"8",IF(J10&lt;AJ44,"9",IF(J10&gt;=AJ44,"10")))))))))))</f>
        <v>0</v>
      </c>
      <c r="K13" s="202"/>
      <c r="L13" s="202" t="str">
        <f>IF(L10&lt;=AL22,"0",IF(L10&lt;AL23,"1",IF(L10&lt;=AL24,"2",IF(L10&lt;AL25,"3",IF(L10&lt;AL26,"4",IF(L10&lt;AL27,"5",IF(L10&lt;AL28,"6",IF(L10&lt;AL29,"7",IF(L10&lt;AL30,"8",IF(L10&lt;AL31,"9",IF(L10&gt;=AL32,"10")))))))))))</f>
        <v>0</v>
      </c>
      <c r="M13" s="202" t="str">
        <f>IF(M10&lt;=AL35,"0",IF(M10&lt;AL36,"1",IF(M10&lt;AL37,"2",IF(M10&lt;AL38,"3",IF(M10&lt;AL39,"4",IF(M10&lt;AL40,"5",IF(M10&lt;AL41,"6",IF(M10&lt;AL42,"7",IF(M10&lt;AL43,"8",IF(M10&lt;AL44,"9",IF(M10&gt;=AL44,"10")))))))))))</f>
        <v>0</v>
      </c>
      <c r="N13" s="202"/>
      <c r="O13" s="202" t="str">
        <f>IF(O10&lt;=AN35,"0",IF(O10&lt;AN36,"1",IF(O10&lt;AN37,"2",IF(O10&lt;AN38,"3",IF(O10&lt;AN39,"4",IF(O10&lt;AN40,"5",IF(O10&lt;AN41,"6",IF(O10&lt;AN42,"7",IF(O10&lt;AN43,"8",IF(O10&lt;AN44,"9",IF(O10&gt;=AN44,"10")))))))))))</f>
        <v>0</v>
      </c>
      <c r="P13" s="202"/>
      <c r="Q13" s="202" t="str">
        <f>IF(Q10&lt;=AP35,"0",IF(Q10&lt;AP36,"10",IF(Q10&lt;AP37,"9",IF(Q10&lt;AP38,"8",IF(Q10&lt;AP39,"7",IF(Q10&lt;AP40,"6",IF(Q10&lt;AP41,"5",IF(Q10&lt;AP42,"4",IF(Q10&lt;AP43,"3",IF(Q10&lt;AP44,"2",IF(Q10&gt;=AP44,"1")))))))))))</f>
        <v>0</v>
      </c>
      <c r="R13" s="202"/>
      <c r="S13" s="202" t="str">
        <f>IF(S10&lt;=AR35,"0",IF(S10&lt;AR36,"1",IF(S10&lt;AR37,"2",IF(S10&lt;AR38,"3",IF(S10&lt;AR39,"4",IF(S10&lt;AR40,"5",IF(S10&lt;AR41,"6",IF(S10&lt;AR42,"7",IF(S10&lt;AR43,"8",IF(S10&lt;AR44,"9",IF(S10&gt;=AR44,"10")))))))))))</f>
        <v>0</v>
      </c>
      <c r="T13" s="202"/>
      <c r="U13" s="202"/>
      <c r="V13" s="202" t="str">
        <f>IF(V10&lt;=AT35,"0",IF(V10&lt;AT36,"1",IF(V10&lt;AT37,"2",IF(V10&lt;AT38,"3",IF(V10&lt;AT39,"4",IF(V10&lt;AT40,"5",IF(V10&lt;AT41,"6",IF(V10&lt;AT42,"7",IF(V10&lt;AT43,"8",IF(V10&lt;AT44,"9",IF(V10&gt;=AT44,"10")))))))))))</f>
        <v>0</v>
      </c>
      <c r="W13" s="202"/>
      <c r="X13" s="212"/>
      <c r="Y13" s="212"/>
      <c r="Z13" s="212"/>
      <c r="AA13" s="212"/>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06" t="s">
        <v>15</v>
      </c>
      <c r="AG14" s="207"/>
      <c r="AH14" s="207"/>
      <c r="AI14" s="207"/>
      <c r="AJ14" s="207"/>
      <c r="AK14" s="207"/>
      <c r="AL14" s="207"/>
      <c r="AM14" s="207"/>
      <c r="AN14" s="208"/>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90</v>
      </c>
      <c r="AK15" s="105" t="s">
        <v>9</v>
      </c>
      <c r="AL15" s="104" t="s">
        <v>6</v>
      </c>
      <c r="AM15" s="105" t="s">
        <v>91</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89</v>
      </c>
      <c r="AG16" s="25">
        <f>F11</f>
        <v>8</v>
      </c>
      <c r="AH16" s="25">
        <f>H11</f>
        <v>8</v>
      </c>
      <c r="AI16" s="25">
        <f>J11</f>
        <v>7</v>
      </c>
      <c r="AJ16" s="25">
        <f>M11</f>
        <v>9</v>
      </c>
      <c r="AK16" s="25">
        <f>O11</f>
        <v>8</v>
      </c>
      <c r="AL16" s="25">
        <f>Q11</f>
        <v>7</v>
      </c>
      <c r="AM16" s="25">
        <f>S11</f>
        <v>7</v>
      </c>
      <c r="AN16" s="25">
        <f>V11</f>
        <v>7</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75" t="s">
        <v>12</v>
      </c>
      <c r="W25" s="277" t="str">
        <f>AQ12</f>
        <v>C</v>
      </c>
      <c r="X25" s="277"/>
      <c r="Y25" s="277"/>
      <c r="Z25" s="277"/>
      <c r="AA25" s="269" t="str">
        <f>AQ13</f>
        <v>0</v>
      </c>
      <c r="AB25" s="269"/>
      <c r="AC25" s="269"/>
      <c r="AD25" s="269"/>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76"/>
      <c r="W26" s="278"/>
      <c r="X26" s="278"/>
      <c r="Y26" s="278"/>
      <c r="Z26" s="278"/>
      <c r="AA26" s="270"/>
      <c r="AB26" s="270"/>
      <c r="AC26" s="270"/>
      <c r="AD26" s="270"/>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54</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72" t="s">
        <v>53</v>
      </c>
      <c r="W29" s="272"/>
      <c r="X29" s="272"/>
      <c r="Y29" s="272"/>
      <c r="Z29" s="272"/>
      <c r="AA29" s="272"/>
      <c r="AB29" s="272"/>
      <c r="AC29" s="273"/>
      <c r="AD29" s="274"/>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66" t="s">
        <v>52</v>
      </c>
      <c r="W30" s="266"/>
      <c r="X30" s="266"/>
      <c r="Y30" s="266"/>
      <c r="Z30" s="266"/>
      <c r="AA30" s="266"/>
      <c r="AB30" s="266"/>
      <c r="AC30" s="273"/>
      <c r="AD30" s="274"/>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66" t="s">
        <v>51</v>
      </c>
      <c r="W31" s="266"/>
      <c r="X31" s="266"/>
      <c r="Y31" s="266"/>
      <c r="Z31" s="266"/>
      <c r="AA31" s="266"/>
      <c r="AB31" s="266"/>
      <c r="AC31" s="273"/>
      <c r="AD31" s="274"/>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72" t="s">
        <v>50</v>
      </c>
      <c r="W32" s="272"/>
      <c r="X32" s="272"/>
      <c r="Y32" s="272"/>
      <c r="Z32" s="272"/>
      <c r="AA32" s="272"/>
      <c r="AB32" s="272"/>
      <c r="AC32" s="273"/>
      <c r="AD32" s="274"/>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71" t="s">
        <v>55</v>
      </c>
      <c r="W33" s="271"/>
      <c r="X33" s="271"/>
      <c r="Y33" s="271"/>
      <c r="Z33" s="271"/>
      <c r="AA33" s="271"/>
      <c r="AB33" s="271"/>
      <c r="AC33" s="271"/>
      <c r="AD33" s="271"/>
      <c r="AF33" t="s">
        <v>36</v>
      </c>
    </row>
    <row r="34" spans="2:59" ht="18" customHeight="1" thickBot="1" x14ac:dyDescent="0.2">
      <c r="B34" s="80" t="s">
        <v>68</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199" t="s">
        <v>7</v>
      </c>
      <c r="C35" s="5"/>
      <c r="D35" s="7"/>
      <c r="E35" s="7"/>
      <c r="F35" s="7"/>
      <c r="G35" s="7"/>
      <c r="H35" s="7"/>
      <c r="I35" s="7"/>
      <c r="J35" s="11"/>
      <c r="K35" s="2"/>
      <c r="L35" s="192" t="s">
        <v>8</v>
      </c>
      <c r="M35" s="5"/>
      <c r="N35" s="7"/>
      <c r="O35" s="7"/>
      <c r="P35" s="7"/>
      <c r="Q35" s="7"/>
      <c r="R35" s="7"/>
      <c r="S35" s="7"/>
      <c r="T35" s="11"/>
      <c r="V35" s="199"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00"/>
      <c r="C36" s="6"/>
      <c r="D36" s="2"/>
      <c r="E36" s="2"/>
      <c r="F36" s="2"/>
      <c r="G36" s="2"/>
      <c r="H36" s="2"/>
      <c r="I36" s="2"/>
      <c r="J36" s="9"/>
      <c r="K36" s="2"/>
      <c r="L36" s="193"/>
      <c r="M36" s="6"/>
      <c r="N36" s="2"/>
      <c r="O36" s="2"/>
      <c r="P36" s="2"/>
      <c r="Q36" s="2"/>
      <c r="R36" s="2"/>
      <c r="S36" s="2"/>
      <c r="T36" s="9"/>
      <c r="V36" s="200"/>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00"/>
      <c r="C37" s="6"/>
      <c r="D37" s="2"/>
      <c r="E37" s="2"/>
      <c r="F37" s="2"/>
      <c r="G37" s="2"/>
      <c r="H37" s="2"/>
      <c r="I37" s="2"/>
      <c r="J37" s="9"/>
      <c r="K37" s="2"/>
      <c r="L37" s="193"/>
      <c r="M37" s="6"/>
      <c r="N37" s="2"/>
      <c r="O37" s="2"/>
      <c r="P37" s="2"/>
      <c r="Q37" s="2"/>
      <c r="R37" s="2"/>
      <c r="S37" s="2"/>
      <c r="T37" s="9"/>
      <c r="V37" s="200"/>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00"/>
      <c r="C38" s="6"/>
      <c r="D38" s="2"/>
      <c r="E38" s="2"/>
      <c r="F38" s="2"/>
      <c r="G38" s="2"/>
      <c r="H38" s="2"/>
      <c r="I38" s="2"/>
      <c r="J38" s="9"/>
      <c r="K38" s="2"/>
      <c r="L38" s="193"/>
      <c r="M38" s="6"/>
      <c r="N38" s="2"/>
      <c r="O38" s="2"/>
      <c r="P38" s="2"/>
      <c r="Q38" s="2"/>
      <c r="R38" s="2"/>
      <c r="S38" s="2"/>
      <c r="T38" s="9"/>
      <c r="V38" s="200"/>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00"/>
      <c r="C39" s="6"/>
      <c r="D39" s="2"/>
      <c r="E39" s="2"/>
      <c r="F39" s="2"/>
      <c r="G39" s="2"/>
      <c r="H39" s="2"/>
      <c r="I39" s="2"/>
      <c r="J39" s="9"/>
      <c r="K39" s="2"/>
      <c r="L39" s="193"/>
      <c r="M39" s="6"/>
      <c r="N39" s="2"/>
      <c r="O39" s="2"/>
      <c r="P39" s="2"/>
      <c r="Q39" s="2"/>
      <c r="R39" s="2"/>
      <c r="S39" s="2"/>
      <c r="T39" s="9"/>
      <c r="V39" s="200"/>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01"/>
      <c r="C40" s="15" t="s">
        <v>15</v>
      </c>
      <c r="D40" s="190">
        <f>$AG16</f>
        <v>8</v>
      </c>
      <c r="E40" s="191"/>
      <c r="F40" s="190">
        <f>$AG17</f>
        <v>0</v>
      </c>
      <c r="G40" s="191"/>
      <c r="H40" s="35"/>
      <c r="I40" s="35"/>
      <c r="J40" s="37"/>
      <c r="K40" s="36"/>
      <c r="L40" s="194"/>
      <c r="M40" s="15" t="s">
        <v>15</v>
      </c>
      <c r="N40" s="190">
        <f>$AH16</f>
        <v>8</v>
      </c>
      <c r="O40" s="191"/>
      <c r="P40" s="190">
        <f>$AH17</f>
        <v>0</v>
      </c>
      <c r="Q40" s="191"/>
      <c r="R40" s="8"/>
      <c r="S40" s="8"/>
      <c r="T40" s="10"/>
      <c r="V40" s="201"/>
      <c r="W40" s="15" t="s">
        <v>15</v>
      </c>
      <c r="X40" s="190">
        <f>$AI16</f>
        <v>7</v>
      </c>
      <c r="Y40" s="191"/>
      <c r="Z40" s="190">
        <f>$AI17</f>
        <v>0</v>
      </c>
      <c r="AA40" s="191"/>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192" t="s">
        <v>25</v>
      </c>
      <c r="C42" s="5"/>
      <c r="D42" s="7"/>
      <c r="E42" s="7"/>
      <c r="F42" s="7"/>
      <c r="G42" s="7"/>
      <c r="H42" s="7"/>
      <c r="I42" s="7"/>
      <c r="J42" s="11"/>
      <c r="K42" s="2"/>
      <c r="L42" s="195" t="s">
        <v>24</v>
      </c>
      <c r="M42" s="5"/>
      <c r="N42" s="7"/>
      <c r="O42" s="7"/>
      <c r="P42" s="7"/>
      <c r="Q42" s="7"/>
      <c r="R42" s="7"/>
      <c r="S42" s="7"/>
      <c r="T42" s="11"/>
      <c r="V42" s="192"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193"/>
      <c r="C43" s="6"/>
      <c r="D43" s="2"/>
      <c r="E43" s="2"/>
      <c r="F43" s="2"/>
      <c r="G43" s="2"/>
      <c r="H43" s="2"/>
      <c r="I43" s="2"/>
      <c r="J43" s="9"/>
      <c r="K43" s="2"/>
      <c r="L43" s="196"/>
      <c r="M43" s="6"/>
      <c r="N43" s="2"/>
      <c r="O43" s="2"/>
      <c r="P43" s="2"/>
      <c r="Q43" s="2"/>
      <c r="R43" s="2"/>
      <c r="S43" s="2"/>
      <c r="T43" s="9"/>
      <c r="V43" s="193"/>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193"/>
      <c r="C44" s="6"/>
      <c r="D44" s="2"/>
      <c r="E44" s="2"/>
      <c r="F44" s="2"/>
      <c r="G44" s="2"/>
      <c r="H44" s="2"/>
      <c r="I44" s="2"/>
      <c r="J44" s="9"/>
      <c r="K44" s="2"/>
      <c r="L44" s="196"/>
      <c r="M44" s="6"/>
      <c r="N44" s="2"/>
      <c r="O44" s="2"/>
      <c r="P44" s="2"/>
      <c r="Q44" s="2"/>
      <c r="R44" s="2"/>
      <c r="S44" s="2"/>
      <c r="T44" s="9"/>
      <c r="V44" s="193"/>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193"/>
      <c r="C45" s="6"/>
      <c r="D45" s="2"/>
      <c r="E45" s="2"/>
      <c r="F45" s="2"/>
      <c r="G45" s="2"/>
      <c r="H45" s="2"/>
      <c r="I45" s="2"/>
      <c r="J45" s="9"/>
      <c r="K45" s="2"/>
      <c r="L45" s="196"/>
      <c r="M45" s="6"/>
      <c r="N45" s="2"/>
      <c r="O45" s="2"/>
      <c r="P45" s="2"/>
      <c r="Q45" s="2"/>
      <c r="R45" s="2"/>
      <c r="S45" s="2"/>
      <c r="T45" s="9"/>
      <c r="V45" s="193"/>
      <c r="W45" s="6"/>
      <c r="AB45" s="267" t="s">
        <v>80</v>
      </c>
      <c r="AC45" s="267"/>
      <c r="AD45" s="268"/>
      <c r="AG45" s="17"/>
      <c r="AH45" s="17"/>
      <c r="AI45" s="17"/>
      <c r="AJ45" s="17"/>
      <c r="AK45" s="17"/>
      <c r="AL45" s="17"/>
      <c r="AM45" s="17"/>
      <c r="AN45" s="17"/>
      <c r="AO45" s="23"/>
      <c r="AP45" s="23"/>
      <c r="AQ45" s="23"/>
      <c r="AR45" s="23"/>
      <c r="AS45" s="23"/>
      <c r="AT45" s="23"/>
    </row>
    <row r="46" spans="2:59" ht="17.100000000000001" customHeight="1" x14ac:dyDescent="0.15">
      <c r="B46" s="193"/>
      <c r="C46" s="6"/>
      <c r="D46" s="2"/>
      <c r="E46" s="2"/>
      <c r="F46" s="2"/>
      <c r="G46" s="2"/>
      <c r="H46" s="2"/>
      <c r="I46" s="2"/>
      <c r="J46" s="9"/>
      <c r="K46" s="2"/>
      <c r="L46" s="196"/>
      <c r="M46" s="6"/>
      <c r="N46" s="2"/>
      <c r="O46" s="2"/>
      <c r="P46" s="2"/>
      <c r="Q46" s="2"/>
      <c r="R46" s="2"/>
      <c r="S46" s="2"/>
      <c r="T46" s="9"/>
      <c r="V46" s="193"/>
      <c r="W46" s="6"/>
      <c r="AB46" s="267"/>
      <c r="AC46" s="267"/>
      <c r="AD46" s="268"/>
      <c r="AH46" s="17"/>
      <c r="AI46" s="17"/>
      <c r="AJ46" s="17"/>
      <c r="AK46" s="17"/>
      <c r="AL46" s="17"/>
      <c r="AM46" s="17"/>
      <c r="AN46" s="17"/>
      <c r="AO46" s="23"/>
      <c r="AP46" s="23"/>
      <c r="AQ46" s="23"/>
      <c r="AR46" s="23"/>
      <c r="AS46" s="23"/>
      <c r="AT46" s="23"/>
    </row>
    <row r="47" spans="2:59" ht="17.100000000000001" customHeight="1" x14ac:dyDescent="0.15">
      <c r="B47" s="194"/>
      <c r="C47" s="15" t="s">
        <v>15</v>
      </c>
      <c r="D47" s="190">
        <f>$AJ16</f>
        <v>9</v>
      </c>
      <c r="E47" s="191"/>
      <c r="F47" s="190">
        <f>$AJ17</f>
        <v>0</v>
      </c>
      <c r="G47" s="191"/>
      <c r="H47" s="35"/>
      <c r="I47" s="35"/>
      <c r="J47" s="37"/>
      <c r="K47" s="36"/>
      <c r="L47" s="197"/>
      <c r="M47" s="15" t="s">
        <v>15</v>
      </c>
      <c r="N47" s="190">
        <f>$AK16</f>
        <v>8</v>
      </c>
      <c r="O47" s="191"/>
      <c r="P47" s="190">
        <f>$AK17</f>
        <v>0</v>
      </c>
      <c r="Q47" s="191"/>
      <c r="R47" s="8"/>
      <c r="S47" s="8"/>
      <c r="T47" s="10"/>
      <c r="V47" s="194"/>
      <c r="W47" s="15" t="s">
        <v>15</v>
      </c>
      <c r="X47" s="190">
        <f>$AL16</f>
        <v>7</v>
      </c>
      <c r="Y47" s="191"/>
      <c r="Z47" s="190">
        <f>$AL17</f>
        <v>0</v>
      </c>
      <c r="AA47" s="191"/>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199" t="s">
        <v>27</v>
      </c>
      <c r="C49" s="5"/>
      <c r="D49" s="7"/>
      <c r="E49" s="7"/>
      <c r="F49" s="7"/>
      <c r="G49" s="7"/>
      <c r="H49" s="7"/>
      <c r="I49" s="7"/>
      <c r="J49" s="11"/>
      <c r="K49" s="2"/>
      <c r="L49" s="213"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00"/>
      <c r="C50" s="6"/>
      <c r="D50" s="2"/>
      <c r="E50" s="2"/>
      <c r="F50" s="2"/>
      <c r="G50" s="2"/>
      <c r="H50" s="2"/>
      <c r="I50" s="2"/>
      <c r="J50" s="9"/>
      <c r="K50" s="2"/>
      <c r="L50" s="214"/>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00"/>
      <c r="C51" s="6"/>
      <c r="D51" s="2"/>
      <c r="E51" s="2"/>
      <c r="F51" s="2"/>
      <c r="G51" s="2"/>
      <c r="H51" s="2"/>
      <c r="I51" s="2"/>
      <c r="J51" s="9"/>
      <c r="K51" s="2"/>
      <c r="L51" s="214"/>
      <c r="M51" s="6"/>
      <c r="N51" s="2"/>
      <c r="O51" s="2"/>
      <c r="P51" s="2"/>
      <c r="Q51" s="2"/>
      <c r="R51" s="2"/>
      <c r="S51" s="2"/>
      <c r="T51" s="9"/>
      <c r="U51" s="2"/>
      <c r="V51" s="27"/>
      <c r="W51" s="27"/>
      <c r="X51" s="27"/>
      <c r="Y51" s="27"/>
      <c r="Z51" s="27"/>
      <c r="AA51" s="27"/>
      <c r="AB51" s="27"/>
      <c r="AC51" s="2"/>
      <c r="AD51" s="2"/>
    </row>
    <row r="52" spans="2:32" ht="17.100000000000001" customHeight="1" x14ac:dyDescent="0.15">
      <c r="B52" s="200"/>
      <c r="C52" s="6"/>
      <c r="D52" s="2"/>
      <c r="E52" s="2"/>
      <c r="F52" s="2"/>
      <c r="G52" s="2"/>
      <c r="H52" s="2"/>
      <c r="I52" s="2"/>
      <c r="J52" s="9"/>
      <c r="K52" s="2"/>
      <c r="L52" s="214"/>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00"/>
      <c r="C53" s="6"/>
      <c r="D53" s="2"/>
      <c r="E53" s="2"/>
      <c r="F53" s="2"/>
      <c r="G53" s="2"/>
      <c r="H53" s="2"/>
      <c r="I53" s="2"/>
      <c r="J53" s="9"/>
      <c r="K53" s="2"/>
      <c r="L53" s="214"/>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01"/>
      <c r="C54" s="15" t="s">
        <v>15</v>
      </c>
      <c r="D54" s="190">
        <f>$AM16</f>
        <v>7</v>
      </c>
      <c r="E54" s="191"/>
      <c r="F54" s="190">
        <f>$AM17</f>
        <v>0</v>
      </c>
      <c r="G54" s="191"/>
      <c r="H54" s="35"/>
      <c r="I54" s="35"/>
      <c r="J54" s="37"/>
      <c r="K54" s="36"/>
      <c r="L54" s="215"/>
      <c r="M54" s="15" t="s">
        <v>15</v>
      </c>
      <c r="N54" s="190">
        <f>$AN16</f>
        <v>7</v>
      </c>
      <c r="O54" s="191"/>
      <c r="P54" s="190">
        <f>$AN17</f>
        <v>0</v>
      </c>
      <c r="Q54" s="191"/>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D8:E8"/>
    <mergeCell ref="D9:E9"/>
    <mergeCell ref="F12:G12"/>
    <mergeCell ref="F11:G11"/>
    <mergeCell ref="F10:G10"/>
    <mergeCell ref="H10:I10"/>
    <mergeCell ref="H11:I11"/>
    <mergeCell ref="H12:I12"/>
    <mergeCell ref="F8:G8"/>
    <mergeCell ref="H8:I8"/>
    <mergeCell ref="H9:I9"/>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27" t="s">
        <v>70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9"/>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row>
    <row r="2" spans="2:59" ht="29.25" customHeight="1" thickBot="1" x14ac:dyDescent="0.2">
      <c r="N2" s="240">
        <f>'小学校第６学年女子（表） '!N2:O2</f>
        <v>0</v>
      </c>
      <c r="O2" s="240"/>
      <c r="P2" s="106" t="s">
        <v>39</v>
      </c>
      <c r="Q2" s="240">
        <f>'小学校第６学年女子（表） '!Q2:R2</f>
        <v>0</v>
      </c>
      <c r="R2" s="240"/>
      <c r="S2" s="106" t="s">
        <v>41</v>
      </c>
      <c r="T2" s="240">
        <f>'小学校第６学年女子（表） '!T2:U2</f>
        <v>0</v>
      </c>
      <c r="U2" s="240"/>
      <c r="V2" s="106" t="s">
        <v>40</v>
      </c>
      <c r="W2" s="87" t="s">
        <v>29</v>
      </c>
      <c r="X2" s="240">
        <f>'小学校第６学年女子（表） '!X2:AD2</f>
        <v>0</v>
      </c>
      <c r="Y2" s="240"/>
      <c r="Z2" s="240"/>
      <c r="AA2" s="240"/>
      <c r="AB2" s="240"/>
      <c r="AC2" s="240"/>
      <c r="AD2" s="240"/>
    </row>
    <row r="3" spans="2:59" ht="18" customHeight="1" thickBot="1" x14ac:dyDescent="0.2">
      <c r="B3" s="1" t="s">
        <v>82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85"/>
      <c r="D4" s="386"/>
      <c r="E4" s="387"/>
      <c r="F4" s="187" t="s">
        <v>7</v>
      </c>
      <c r="G4" s="187"/>
      <c r="H4" s="187" t="s">
        <v>8</v>
      </c>
      <c r="I4" s="187"/>
      <c r="J4" s="187" t="s">
        <v>3</v>
      </c>
      <c r="K4" s="187"/>
      <c r="L4" s="187"/>
      <c r="M4" s="225" t="s">
        <v>25</v>
      </c>
      <c r="N4" s="250"/>
      <c r="O4" s="187" t="s">
        <v>37</v>
      </c>
      <c r="P4" s="187"/>
      <c r="Q4" s="225" t="s">
        <v>6</v>
      </c>
      <c r="R4" s="250"/>
      <c r="S4" s="324" t="s">
        <v>27</v>
      </c>
      <c r="T4" s="325"/>
      <c r="U4" s="326"/>
      <c r="V4" s="187" t="s">
        <v>28</v>
      </c>
      <c r="W4" s="225"/>
      <c r="X4" s="288" t="s">
        <v>38</v>
      </c>
      <c r="Y4" s="280"/>
      <c r="Z4" s="230" t="s">
        <v>1</v>
      </c>
      <c r="AA4" s="231"/>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88" t="s">
        <v>63</v>
      </c>
      <c r="D5" s="389"/>
      <c r="E5" s="390"/>
      <c r="F5" s="244">
        <f>'小学校第６学年女子（表） '!F5:G5</f>
        <v>0</v>
      </c>
      <c r="G5" s="255"/>
      <c r="H5" s="244">
        <f>'小学校第６学年女子（表） '!H5:I5</f>
        <v>0</v>
      </c>
      <c r="I5" s="255"/>
      <c r="J5" s="244">
        <f>'小学校第６学年女子（表） '!J5:K5</f>
        <v>0</v>
      </c>
      <c r="K5" s="245"/>
      <c r="L5" s="255"/>
      <c r="M5" s="244">
        <f>'小学校第６学年女子（表） '!M5:N5</f>
        <v>0</v>
      </c>
      <c r="N5" s="255"/>
      <c r="O5" s="244">
        <f>'小学校第６学年女子（表） '!O5:P5</f>
        <v>0</v>
      </c>
      <c r="P5" s="255"/>
      <c r="Q5" s="382">
        <f>'小学校第６学年女子（表） '!Q5:R5</f>
        <v>0</v>
      </c>
      <c r="R5" s="383"/>
      <c r="S5" s="244">
        <f>'小学校第６学年女子（表） '!S5:U5</f>
        <v>0</v>
      </c>
      <c r="T5" s="245"/>
      <c r="U5" s="255"/>
      <c r="V5" s="244">
        <f>'小学校第６学年女子（表） '!V5:W5</f>
        <v>0</v>
      </c>
      <c r="W5" s="249"/>
      <c r="X5" s="248">
        <f>'小学校第６学年女子（表） '!X5:Y5</f>
        <v>0</v>
      </c>
      <c r="Y5" s="249"/>
      <c r="Z5" s="281">
        <f>'小学校第６学年女子（表） '!Z5:AA5</f>
        <v>0</v>
      </c>
      <c r="AA5" s="282"/>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91" t="s">
        <v>69</v>
      </c>
      <c r="D6" s="392"/>
      <c r="E6" s="393"/>
      <c r="F6" s="371">
        <f>'小学校第６学年女子（表） '!F6:G6</f>
        <v>0</v>
      </c>
      <c r="G6" s="384"/>
      <c r="H6" s="371">
        <f>'小学校第６学年女子（表） '!H6:I6</f>
        <v>0</v>
      </c>
      <c r="I6" s="384"/>
      <c r="J6" s="371">
        <f>'小学校第６学年女子（表） '!J6:L6</f>
        <v>0</v>
      </c>
      <c r="K6" s="372"/>
      <c r="L6" s="384"/>
      <c r="M6" s="371">
        <f>'小学校第６学年女子（表） '!M6:N6</f>
        <v>0</v>
      </c>
      <c r="N6" s="384"/>
      <c r="O6" s="371">
        <f>'小学校第６学年女子（表） '!O6:P6</f>
        <v>0</v>
      </c>
      <c r="P6" s="384"/>
      <c r="Q6" s="327">
        <f>'小学校第６学年女子（表） '!Q6:S6</f>
        <v>0</v>
      </c>
      <c r="R6" s="329"/>
      <c r="S6" s="327">
        <f>'小学校第６学年女子（表） '!S6:U6</f>
        <v>0</v>
      </c>
      <c r="T6" s="328"/>
      <c r="U6" s="329"/>
      <c r="V6" s="371">
        <f>'小学校第６学年女子（表） '!V6:W6</f>
        <v>0</v>
      </c>
      <c r="W6" s="372"/>
      <c r="X6" s="373">
        <f>'小学校第６学年女子（表） '!X6:Y6</f>
        <v>0</v>
      </c>
      <c r="Y6" s="374"/>
      <c r="Z6" s="373">
        <f>'小学校第６学年女子（表） '!Z6:AA6</f>
        <v>0</v>
      </c>
      <c r="AA6" s="374"/>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94" t="s">
        <v>86</v>
      </c>
      <c r="D7" s="395"/>
      <c r="E7" s="396"/>
      <c r="F7" s="376">
        <f>'小学校第６学年女子（表） '!F9:G9</f>
        <v>19.86</v>
      </c>
      <c r="G7" s="377"/>
      <c r="H7" s="376">
        <f>'小学校第６学年女子（表） '!H9:I9</f>
        <v>19.670000000000002</v>
      </c>
      <c r="I7" s="377"/>
      <c r="J7" s="376">
        <f>'小学校第６学年女子（表） '!J9:L9</f>
        <v>40.549999999999997</v>
      </c>
      <c r="K7" s="378"/>
      <c r="L7" s="377"/>
      <c r="M7" s="376">
        <f>'小学校第６学年女子（表） '!M9:N9</f>
        <v>44.05</v>
      </c>
      <c r="N7" s="377"/>
      <c r="O7" s="376">
        <f>'小学校第６学年女子（表） '!O9:P9</f>
        <v>46.49</v>
      </c>
      <c r="P7" s="377"/>
      <c r="Q7" s="376">
        <f>'小学校第６学年女子（表） '!Q9:S9</f>
        <v>9.17</v>
      </c>
      <c r="R7" s="377"/>
      <c r="S7" s="330">
        <f>'小学校第６学年女子（表） '!S9:U9</f>
        <v>158.1</v>
      </c>
      <c r="T7" s="331"/>
      <c r="U7" s="332"/>
      <c r="V7" s="376">
        <f>'小学校第６学年女子（表） '!V9:W9</f>
        <v>16.55</v>
      </c>
      <c r="W7" s="378"/>
      <c r="X7" s="379">
        <f>'小学校第６学年女子（表） '!X11:Y11</f>
        <v>61.72</v>
      </c>
      <c r="Y7" s="380"/>
      <c r="Z7" s="376" t="str">
        <f>'小学校第６学年女子（表） '!Z11:AA11</f>
        <v>C</v>
      </c>
      <c r="AA7" s="380"/>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68">
        <f>X2</f>
        <v>0</v>
      </c>
      <c r="D8" s="369"/>
      <c r="E8" s="370"/>
      <c r="F8" s="363">
        <f>'小学校第６学年女子（表） '!F12:G12</f>
        <v>0</v>
      </c>
      <c r="G8" s="381"/>
      <c r="H8" s="363">
        <f>'小学校第６学年女子（表） '!H12:I12</f>
        <v>0</v>
      </c>
      <c r="I8" s="381"/>
      <c r="J8" s="363">
        <f>'小学校第６学年女子（表） '!J12:L12</f>
        <v>0</v>
      </c>
      <c r="K8" s="364"/>
      <c r="L8" s="381"/>
      <c r="M8" s="363">
        <f>'小学校第６学年女子（表） '!M12:N12</f>
        <v>0</v>
      </c>
      <c r="N8" s="381"/>
      <c r="O8" s="363">
        <f>'小学校第６学年女子（表） '!O12:P12</f>
        <v>0</v>
      </c>
      <c r="P8" s="381"/>
      <c r="Q8" s="333">
        <f>'小学校第６学年女子（表） '!Q12:S12</f>
        <v>0</v>
      </c>
      <c r="R8" s="224"/>
      <c r="S8" s="333">
        <f>'小学校第６学年女子（表） '!S12:U12</f>
        <v>0</v>
      </c>
      <c r="T8" s="334"/>
      <c r="U8" s="224"/>
      <c r="V8" s="363">
        <f>'小学校第６学年女子（表） '!V12:W12</f>
        <v>0</v>
      </c>
      <c r="W8" s="364"/>
      <c r="X8" s="365">
        <f>'小学校第６学年女子（表） '!X12:Y12</f>
        <v>0</v>
      </c>
      <c r="Y8" s="366"/>
      <c r="Z8" s="363" t="str">
        <f>'小学校第６学年女子（表） '!Z12:AA12</f>
        <v>0</v>
      </c>
      <c r="AA8" s="366"/>
      <c r="AB8" s="2"/>
      <c r="AC8" s="2"/>
      <c r="AD8" s="98"/>
      <c r="AE8" s="362"/>
      <c r="AF8" s="362"/>
      <c r="AG8" s="362"/>
      <c r="AH8" s="362"/>
      <c r="AI8" s="362"/>
      <c r="AJ8" s="362"/>
      <c r="AK8" s="362"/>
      <c r="AL8" s="362"/>
      <c r="AM8" s="362"/>
      <c r="AN8" s="88"/>
      <c r="AO8" s="89"/>
      <c r="AQ8" s="226"/>
      <c r="AR8" s="226"/>
      <c r="AS8" s="226"/>
      <c r="AT8" s="226"/>
      <c r="AU8" s="226"/>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75" t="s">
        <v>71</v>
      </c>
      <c r="D10" s="375"/>
      <c r="E10" s="375"/>
      <c r="F10" s="375"/>
      <c r="G10" s="375"/>
      <c r="H10" s="375"/>
      <c r="I10" s="375"/>
      <c r="J10" s="375"/>
      <c r="K10" s="140"/>
      <c r="L10" s="367" t="s">
        <v>87</v>
      </c>
      <c r="M10" s="367"/>
      <c r="N10" s="367"/>
      <c r="O10" s="367"/>
      <c r="P10" s="367"/>
      <c r="Q10" s="367"/>
      <c r="R10" s="367"/>
      <c r="S10" s="367"/>
      <c r="T10" s="367"/>
      <c r="U10" s="141"/>
      <c r="V10" s="367" t="s">
        <v>88</v>
      </c>
      <c r="W10" s="367"/>
      <c r="X10" s="367"/>
      <c r="Y10" s="367"/>
      <c r="Z10" s="367"/>
      <c r="AA10" s="367"/>
      <c r="AB10" s="367"/>
      <c r="AC10" s="367"/>
      <c r="AD10" s="142"/>
      <c r="AF10" s="98"/>
      <c r="AG10" s="362"/>
      <c r="AH10" s="362"/>
      <c r="AI10" s="362"/>
      <c r="AJ10" s="362"/>
      <c r="AK10" s="362"/>
      <c r="AL10" s="362"/>
      <c r="AM10" s="362"/>
      <c r="AN10" s="362"/>
      <c r="AO10" s="362"/>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41" t="s">
        <v>57</v>
      </c>
      <c r="D11" s="342"/>
      <c r="E11" s="342"/>
      <c r="F11" s="342"/>
      <c r="G11" s="342"/>
      <c r="H11" s="342"/>
      <c r="I11" s="342"/>
      <c r="J11" s="343"/>
      <c r="K11" s="2"/>
      <c r="L11" s="350" t="s">
        <v>57</v>
      </c>
      <c r="M11" s="351"/>
      <c r="N11" s="351"/>
      <c r="O11" s="351"/>
      <c r="P11" s="351"/>
      <c r="Q11" s="351"/>
      <c r="R11" s="351"/>
      <c r="S11" s="351"/>
      <c r="T11" s="352"/>
      <c r="U11" s="2"/>
      <c r="V11" s="350" t="s">
        <v>57</v>
      </c>
      <c r="W11" s="351"/>
      <c r="X11" s="351"/>
      <c r="Y11" s="351"/>
      <c r="Z11" s="351"/>
      <c r="AA11" s="351"/>
      <c r="AB11" s="351"/>
      <c r="AC11" s="352"/>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44"/>
      <c r="D12" s="345"/>
      <c r="E12" s="345"/>
      <c r="F12" s="345"/>
      <c r="G12" s="345"/>
      <c r="H12" s="345"/>
      <c r="I12" s="345"/>
      <c r="J12" s="346"/>
      <c r="K12" s="2"/>
      <c r="L12" s="353"/>
      <c r="M12" s="354"/>
      <c r="N12" s="354"/>
      <c r="O12" s="354"/>
      <c r="P12" s="354"/>
      <c r="Q12" s="354"/>
      <c r="R12" s="354"/>
      <c r="S12" s="354"/>
      <c r="T12" s="355"/>
      <c r="U12" s="2"/>
      <c r="V12" s="353"/>
      <c r="W12" s="354"/>
      <c r="X12" s="354"/>
      <c r="Y12" s="354"/>
      <c r="Z12" s="354"/>
      <c r="AA12" s="354"/>
      <c r="AB12" s="354"/>
      <c r="AC12" s="355"/>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44"/>
      <c r="D13" s="345"/>
      <c r="E13" s="345"/>
      <c r="F13" s="345"/>
      <c r="G13" s="345"/>
      <c r="H13" s="345"/>
      <c r="I13" s="345"/>
      <c r="J13" s="346"/>
      <c r="K13" s="2"/>
      <c r="L13" s="353"/>
      <c r="M13" s="354"/>
      <c r="N13" s="354"/>
      <c r="O13" s="354"/>
      <c r="P13" s="354"/>
      <c r="Q13" s="354"/>
      <c r="R13" s="354"/>
      <c r="S13" s="354"/>
      <c r="T13" s="355"/>
      <c r="U13" s="2"/>
      <c r="V13" s="353"/>
      <c r="W13" s="354"/>
      <c r="X13" s="354"/>
      <c r="Y13" s="354"/>
      <c r="Z13" s="354"/>
      <c r="AA13" s="354"/>
      <c r="AB13" s="354"/>
      <c r="AC13" s="355"/>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44"/>
      <c r="D14" s="345"/>
      <c r="E14" s="345"/>
      <c r="F14" s="345"/>
      <c r="G14" s="345"/>
      <c r="H14" s="345"/>
      <c r="I14" s="345"/>
      <c r="J14" s="346"/>
      <c r="K14" s="2"/>
      <c r="L14" s="353"/>
      <c r="M14" s="354"/>
      <c r="N14" s="354"/>
      <c r="O14" s="354"/>
      <c r="P14" s="354"/>
      <c r="Q14" s="354"/>
      <c r="R14" s="354"/>
      <c r="S14" s="354"/>
      <c r="T14" s="355"/>
      <c r="U14" s="2"/>
      <c r="V14" s="353"/>
      <c r="W14" s="354"/>
      <c r="X14" s="354"/>
      <c r="Y14" s="354"/>
      <c r="Z14" s="354"/>
      <c r="AA14" s="354"/>
      <c r="AB14" s="354"/>
      <c r="AC14" s="355"/>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44"/>
      <c r="D15" s="345"/>
      <c r="E15" s="345"/>
      <c r="F15" s="345"/>
      <c r="G15" s="345"/>
      <c r="H15" s="345"/>
      <c r="I15" s="345"/>
      <c r="J15" s="346"/>
      <c r="K15" s="2"/>
      <c r="L15" s="353"/>
      <c r="M15" s="354"/>
      <c r="N15" s="354"/>
      <c r="O15" s="354"/>
      <c r="P15" s="354"/>
      <c r="Q15" s="354"/>
      <c r="R15" s="354"/>
      <c r="S15" s="354"/>
      <c r="T15" s="355"/>
      <c r="U15" s="2"/>
      <c r="V15" s="353"/>
      <c r="W15" s="354"/>
      <c r="X15" s="354"/>
      <c r="Y15" s="354"/>
      <c r="Z15" s="354"/>
      <c r="AA15" s="354"/>
      <c r="AB15" s="354"/>
      <c r="AC15" s="355"/>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44"/>
      <c r="D16" s="345"/>
      <c r="E16" s="345"/>
      <c r="F16" s="345"/>
      <c r="G16" s="345"/>
      <c r="H16" s="345"/>
      <c r="I16" s="345"/>
      <c r="J16" s="346"/>
      <c r="K16" s="2"/>
      <c r="L16" s="353"/>
      <c r="M16" s="354"/>
      <c r="N16" s="354"/>
      <c r="O16" s="354"/>
      <c r="P16" s="354"/>
      <c r="Q16" s="354"/>
      <c r="R16" s="354"/>
      <c r="S16" s="354"/>
      <c r="T16" s="355"/>
      <c r="U16" s="2"/>
      <c r="V16" s="353"/>
      <c r="W16" s="354"/>
      <c r="X16" s="354"/>
      <c r="Y16" s="354"/>
      <c r="Z16" s="354"/>
      <c r="AA16" s="354"/>
      <c r="AB16" s="354"/>
      <c r="AC16" s="355"/>
      <c r="AD16" s="23"/>
    </row>
    <row r="17" spans="2:59" ht="17.100000000000001" customHeight="1" x14ac:dyDescent="0.15">
      <c r="B17" s="2"/>
      <c r="C17" s="344"/>
      <c r="D17" s="345"/>
      <c r="E17" s="345"/>
      <c r="F17" s="345"/>
      <c r="G17" s="345"/>
      <c r="H17" s="345"/>
      <c r="I17" s="345"/>
      <c r="J17" s="346"/>
      <c r="K17" s="2"/>
      <c r="L17" s="353"/>
      <c r="M17" s="354"/>
      <c r="N17" s="354"/>
      <c r="O17" s="354"/>
      <c r="P17" s="354"/>
      <c r="Q17" s="354"/>
      <c r="R17" s="354"/>
      <c r="S17" s="354"/>
      <c r="T17" s="355"/>
      <c r="U17" s="2"/>
      <c r="V17" s="353"/>
      <c r="W17" s="354"/>
      <c r="X17" s="354"/>
      <c r="Y17" s="354"/>
      <c r="Z17" s="354"/>
      <c r="AA17" s="354"/>
      <c r="AB17" s="354"/>
      <c r="AC17" s="355"/>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44"/>
      <c r="D18" s="345"/>
      <c r="E18" s="345"/>
      <c r="F18" s="345"/>
      <c r="G18" s="345"/>
      <c r="H18" s="345"/>
      <c r="I18" s="345"/>
      <c r="J18" s="346"/>
      <c r="K18" s="2"/>
      <c r="L18" s="353"/>
      <c r="M18" s="354"/>
      <c r="N18" s="354"/>
      <c r="O18" s="354"/>
      <c r="P18" s="354"/>
      <c r="Q18" s="354"/>
      <c r="R18" s="354"/>
      <c r="S18" s="354"/>
      <c r="T18" s="355"/>
      <c r="U18" s="2"/>
      <c r="V18" s="353"/>
      <c r="W18" s="354"/>
      <c r="X18" s="354"/>
      <c r="Y18" s="354"/>
      <c r="Z18" s="354"/>
      <c r="AA18" s="354"/>
      <c r="AB18" s="354"/>
      <c r="AC18" s="355"/>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44"/>
      <c r="D19" s="345"/>
      <c r="E19" s="345"/>
      <c r="F19" s="345"/>
      <c r="G19" s="345"/>
      <c r="H19" s="345"/>
      <c r="I19" s="345"/>
      <c r="J19" s="346"/>
      <c r="K19" s="2"/>
      <c r="L19" s="353"/>
      <c r="M19" s="354"/>
      <c r="N19" s="354"/>
      <c r="O19" s="354"/>
      <c r="P19" s="354"/>
      <c r="Q19" s="354"/>
      <c r="R19" s="354"/>
      <c r="S19" s="354"/>
      <c r="T19" s="355"/>
      <c r="U19" s="14"/>
      <c r="V19" s="353"/>
      <c r="W19" s="354"/>
      <c r="X19" s="354"/>
      <c r="Y19" s="354"/>
      <c r="Z19" s="354"/>
      <c r="AA19" s="354"/>
      <c r="AB19" s="354"/>
      <c r="AC19" s="355"/>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44"/>
      <c r="D20" s="345"/>
      <c r="E20" s="345"/>
      <c r="F20" s="345"/>
      <c r="G20" s="345"/>
      <c r="H20" s="345"/>
      <c r="I20" s="345"/>
      <c r="J20" s="346"/>
      <c r="K20" s="2"/>
      <c r="L20" s="353"/>
      <c r="M20" s="354"/>
      <c r="N20" s="354"/>
      <c r="O20" s="354"/>
      <c r="P20" s="354"/>
      <c r="Q20" s="354"/>
      <c r="R20" s="354"/>
      <c r="S20" s="354"/>
      <c r="T20" s="355"/>
      <c r="U20" s="1"/>
      <c r="V20" s="353"/>
      <c r="W20" s="354"/>
      <c r="X20" s="354"/>
      <c r="Y20" s="354"/>
      <c r="Z20" s="354"/>
      <c r="AA20" s="354"/>
      <c r="AB20" s="354"/>
      <c r="AC20" s="355"/>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44"/>
      <c r="D21" s="345"/>
      <c r="E21" s="345"/>
      <c r="F21" s="345"/>
      <c r="G21" s="345"/>
      <c r="H21" s="345"/>
      <c r="I21" s="345"/>
      <c r="J21" s="346"/>
      <c r="K21" s="2"/>
      <c r="L21" s="353"/>
      <c r="M21" s="354"/>
      <c r="N21" s="354"/>
      <c r="O21" s="354"/>
      <c r="P21" s="354"/>
      <c r="Q21" s="354"/>
      <c r="R21" s="354"/>
      <c r="S21" s="354"/>
      <c r="T21" s="355"/>
      <c r="U21" s="2"/>
      <c r="V21" s="353"/>
      <c r="W21" s="354"/>
      <c r="X21" s="354"/>
      <c r="Y21" s="354"/>
      <c r="Z21" s="354"/>
      <c r="AA21" s="354"/>
      <c r="AB21" s="354"/>
      <c r="AC21" s="355"/>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44"/>
      <c r="D22" s="345"/>
      <c r="E22" s="345"/>
      <c r="F22" s="345"/>
      <c r="G22" s="345"/>
      <c r="H22" s="345"/>
      <c r="I22" s="345"/>
      <c r="J22" s="346"/>
      <c r="K22" s="2"/>
      <c r="L22" s="353"/>
      <c r="M22" s="354"/>
      <c r="N22" s="354"/>
      <c r="O22" s="354"/>
      <c r="P22" s="354"/>
      <c r="Q22" s="354"/>
      <c r="R22" s="354"/>
      <c r="S22" s="354"/>
      <c r="T22" s="355"/>
      <c r="U22" s="2"/>
      <c r="V22" s="353"/>
      <c r="W22" s="354"/>
      <c r="X22" s="354"/>
      <c r="Y22" s="354"/>
      <c r="Z22" s="354"/>
      <c r="AA22" s="354"/>
      <c r="AB22" s="354"/>
      <c r="AC22" s="355"/>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44"/>
      <c r="D23" s="345"/>
      <c r="E23" s="345"/>
      <c r="F23" s="345"/>
      <c r="G23" s="345"/>
      <c r="H23" s="345"/>
      <c r="I23" s="345"/>
      <c r="J23" s="346"/>
      <c r="K23" s="158"/>
      <c r="L23" s="353"/>
      <c r="M23" s="354"/>
      <c r="N23" s="354"/>
      <c r="O23" s="354"/>
      <c r="P23" s="354"/>
      <c r="Q23" s="354"/>
      <c r="R23" s="354"/>
      <c r="S23" s="354"/>
      <c r="T23" s="355"/>
      <c r="U23" s="158"/>
      <c r="V23" s="353"/>
      <c r="W23" s="354"/>
      <c r="X23" s="354"/>
      <c r="Y23" s="354"/>
      <c r="Z23" s="354"/>
      <c r="AA23" s="354"/>
      <c r="AB23" s="354"/>
      <c r="AC23" s="355"/>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47"/>
      <c r="D24" s="348"/>
      <c r="E24" s="348"/>
      <c r="F24" s="348"/>
      <c r="G24" s="348"/>
      <c r="H24" s="348"/>
      <c r="I24" s="348"/>
      <c r="J24" s="349"/>
      <c r="K24" s="158"/>
      <c r="L24" s="356"/>
      <c r="M24" s="357"/>
      <c r="N24" s="357"/>
      <c r="O24" s="357"/>
      <c r="P24" s="357"/>
      <c r="Q24" s="357"/>
      <c r="R24" s="357"/>
      <c r="S24" s="357"/>
      <c r="T24" s="358"/>
      <c r="U24" s="158"/>
      <c r="V24" s="356"/>
      <c r="W24" s="357"/>
      <c r="X24" s="357"/>
      <c r="Y24" s="357"/>
      <c r="Z24" s="357"/>
      <c r="AA24" s="357"/>
      <c r="AB24" s="357"/>
      <c r="AC24" s="358"/>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72</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59" t="s">
        <v>83</v>
      </c>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1"/>
      <c r="AD29" s="112"/>
    </row>
    <row r="30" spans="2:59" ht="17.100000000000001" customHeight="1" x14ac:dyDescent="0.15">
      <c r="B30" s="131"/>
      <c r="C30" s="335" t="s">
        <v>56</v>
      </c>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7"/>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35"/>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7"/>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35"/>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7"/>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35"/>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7"/>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35"/>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7"/>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35"/>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7"/>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35"/>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7"/>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35"/>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7"/>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35"/>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7"/>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38"/>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40"/>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73</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03" t="s">
        <v>81</v>
      </c>
      <c r="D45" s="305" t="s">
        <v>47</v>
      </c>
      <c r="E45" s="300"/>
      <c r="F45" s="306" t="s">
        <v>44</v>
      </c>
      <c r="G45" s="309" t="s">
        <v>48</v>
      </c>
      <c r="H45" s="312" t="s">
        <v>79</v>
      </c>
      <c r="I45" s="313" t="s">
        <v>45</v>
      </c>
      <c r="J45" s="313"/>
      <c r="K45" s="313"/>
      <c r="L45" s="313"/>
      <c r="M45" s="313"/>
      <c r="N45" s="309" t="s">
        <v>78</v>
      </c>
      <c r="O45" s="316" t="s">
        <v>74</v>
      </c>
      <c r="P45" s="317"/>
      <c r="Q45" s="317"/>
      <c r="R45" s="320" t="s">
        <v>75</v>
      </c>
      <c r="S45" s="321"/>
      <c r="T45" s="321"/>
      <c r="U45" s="321"/>
      <c r="V45" s="291" t="s">
        <v>76</v>
      </c>
      <c r="W45" s="292"/>
      <c r="X45" s="295" t="s">
        <v>77</v>
      </c>
      <c r="Y45" s="296"/>
      <c r="Z45" s="296"/>
      <c r="AA45" s="299" t="s">
        <v>47</v>
      </c>
      <c r="AB45" s="300"/>
      <c r="AC45" s="300"/>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04"/>
      <c r="D46" s="301"/>
      <c r="E46" s="301"/>
      <c r="F46" s="307"/>
      <c r="G46" s="310"/>
      <c r="H46" s="310"/>
      <c r="I46" s="314"/>
      <c r="J46" s="314"/>
      <c r="K46" s="314"/>
      <c r="L46" s="314"/>
      <c r="M46" s="314"/>
      <c r="N46" s="310"/>
      <c r="O46" s="318"/>
      <c r="P46" s="318"/>
      <c r="Q46" s="318"/>
      <c r="R46" s="322"/>
      <c r="S46" s="322"/>
      <c r="T46" s="322"/>
      <c r="U46" s="322"/>
      <c r="V46" s="293"/>
      <c r="W46" s="293"/>
      <c r="X46" s="297"/>
      <c r="Y46" s="297"/>
      <c r="Z46" s="297"/>
      <c r="AA46" s="301"/>
      <c r="AB46" s="301"/>
      <c r="AC46" s="301"/>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04"/>
      <c r="D47" s="301"/>
      <c r="E47" s="301"/>
      <c r="F47" s="307"/>
      <c r="G47" s="310"/>
      <c r="H47" s="310"/>
      <c r="I47" s="314"/>
      <c r="J47" s="314"/>
      <c r="K47" s="314"/>
      <c r="L47" s="314"/>
      <c r="M47" s="314"/>
      <c r="N47" s="310"/>
      <c r="O47" s="318"/>
      <c r="P47" s="318"/>
      <c r="Q47" s="318"/>
      <c r="R47" s="322"/>
      <c r="S47" s="322"/>
      <c r="T47" s="322"/>
      <c r="U47" s="322"/>
      <c r="V47" s="293"/>
      <c r="W47" s="293"/>
      <c r="X47" s="297"/>
      <c r="Y47" s="297"/>
      <c r="Z47" s="297"/>
      <c r="AA47" s="301"/>
      <c r="AB47" s="301"/>
      <c r="AC47" s="301"/>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04"/>
      <c r="D48" s="302"/>
      <c r="E48" s="302"/>
      <c r="F48" s="308"/>
      <c r="G48" s="311"/>
      <c r="H48" s="311"/>
      <c r="I48" s="315"/>
      <c r="J48" s="315"/>
      <c r="K48" s="315"/>
      <c r="L48" s="315"/>
      <c r="M48" s="315"/>
      <c r="N48" s="311"/>
      <c r="O48" s="319"/>
      <c r="P48" s="319"/>
      <c r="Q48" s="319"/>
      <c r="R48" s="323"/>
      <c r="S48" s="323"/>
      <c r="T48" s="323"/>
      <c r="U48" s="323"/>
      <c r="V48" s="294"/>
      <c r="W48" s="294"/>
      <c r="X48" s="298"/>
      <c r="Y48" s="298"/>
      <c r="Z48" s="298"/>
      <c r="AA48" s="302"/>
      <c r="AB48" s="302"/>
      <c r="AC48" s="302"/>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403" t="s">
        <v>49</v>
      </c>
      <c r="D51" s="404"/>
      <c r="E51" s="406"/>
      <c r="F51" s="408"/>
      <c r="G51" s="406"/>
      <c r="H51" s="408"/>
      <c r="I51" s="410" t="s">
        <v>45</v>
      </c>
      <c r="J51" s="411"/>
      <c r="K51" s="411"/>
      <c r="L51" s="411"/>
      <c r="M51" s="412"/>
      <c r="N51" s="406"/>
      <c r="O51" s="408"/>
      <c r="P51" s="406"/>
      <c r="Q51" s="408"/>
      <c r="R51" s="406"/>
      <c r="S51" s="408"/>
      <c r="T51" s="398"/>
      <c r="U51" s="416"/>
      <c r="V51" s="408"/>
      <c r="W51" s="406"/>
      <c r="X51" s="408"/>
      <c r="Y51" s="406"/>
      <c r="Z51" s="408"/>
      <c r="AA51" s="398"/>
      <c r="AB51" s="386"/>
      <c r="AC51" s="399"/>
      <c r="AD51" s="156"/>
      <c r="AE51" s="2"/>
    </row>
    <row r="52" spans="2:46" ht="17.100000000000001" customHeight="1" x14ac:dyDescent="0.15">
      <c r="B52" s="148"/>
      <c r="C52" s="403"/>
      <c r="D52" s="405"/>
      <c r="E52" s="407"/>
      <c r="F52" s="409"/>
      <c r="G52" s="407"/>
      <c r="H52" s="409"/>
      <c r="I52" s="413"/>
      <c r="J52" s="414"/>
      <c r="K52" s="414"/>
      <c r="L52" s="414"/>
      <c r="M52" s="415"/>
      <c r="N52" s="407"/>
      <c r="O52" s="409"/>
      <c r="P52" s="407"/>
      <c r="Q52" s="409"/>
      <c r="R52" s="407"/>
      <c r="S52" s="409"/>
      <c r="T52" s="400"/>
      <c r="U52" s="417"/>
      <c r="V52" s="409"/>
      <c r="W52" s="407"/>
      <c r="X52" s="409"/>
      <c r="Y52" s="407"/>
      <c r="Z52" s="409"/>
      <c r="AA52" s="400"/>
      <c r="AB52" s="401"/>
      <c r="AC52" s="402"/>
      <c r="AD52" s="149"/>
      <c r="AG52" s="17"/>
      <c r="AH52" s="17"/>
      <c r="AI52" s="17"/>
      <c r="AJ52" s="17"/>
      <c r="AK52" s="17"/>
      <c r="AL52" s="17"/>
      <c r="AM52" s="17"/>
      <c r="AN52" s="17"/>
      <c r="AO52" s="23"/>
      <c r="AP52" s="23"/>
      <c r="AQ52" s="23"/>
      <c r="AR52" s="23"/>
      <c r="AS52" s="23"/>
      <c r="AT52" s="23"/>
    </row>
    <row r="53" spans="2:46" ht="17.100000000000001" customHeight="1" x14ac:dyDescent="0.2">
      <c r="B53" s="148"/>
      <c r="C53" s="403"/>
      <c r="D53" s="405"/>
      <c r="E53" s="407"/>
      <c r="F53" s="409"/>
      <c r="G53" s="407"/>
      <c r="H53" s="409"/>
      <c r="I53" s="413"/>
      <c r="J53" s="414"/>
      <c r="K53" s="414"/>
      <c r="L53" s="414"/>
      <c r="M53" s="415"/>
      <c r="N53" s="407"/>
      <c r="O53" s="409"/>
      <c r="P53" s="407"/>
      <c r="Q53" s="409"/>
      <c r="R53" s="407"/>
      <c r="S53" s="409"/>
      <c r="T53" s="400"/>
      <c r="U53" s="417"/>
      <c r="V53" s="409"/>
      <c r="W53" s="407"/>
      <c r="X53" s="409"/>
      <c r="Y53" s="407"/>
      <c r="Z53" s="409"/>
      <c r="AA53" s="400"/>
      <c r="AB53" s="401"/>
      <c r="AC53" s="402"/>
      <c r="AD53" s="151"/>
      <c r="AG53" s="2"/>
      <c r="AH53" s="2"/>
      <c r="AI53" s="2"/>
      <c r="AJ53" s="2"/>
      <c r="AK53" s="2"/>
      <c r="AL53" s="2"/>
      <c r="AM53" s="2"/>
      <c r="AN53" s="2"/>
      <c r="AO53" s="2"/>
      <c r="AP53" s="2"/>
      <c r="AQ53" s="2"/>
      <c r="AR53" s="2"/>
      <c r="AS53" s="2"/>
      <c r="AT53" s="2"/>
    </row>
    <row r="54" spans="2:46" ht="17.100000000000001" customHeight="1" x14ac:dyDescent="0.2">
      <c r="B54" s="148"/>
      <c r="C54" s="403"/>
      <c r="D54" s="405"/>
      <c r="E54" s="407"/>
      <c r="F54" s="409"/>
      <c r="G54" s="407"/>
      <c r="H54" s="409"/>
      <c r="I54" s="413"/>
      <c r="J54" s="414"/>
      <c r="K54" s="414"/>
      <c r="L54" s="414"/>
      <c r="M54" s="415"/>
      <c r="N54" s="407"/>
      <c r="O54" s="409"/>
      <c r="P54" s="407"/>
      <c r="Q54" s="409"/>
      <c r="R54" s="407"/>
      <c r="S54" s="409"/>
      <c r="T54" s="400"/>
      <c r="U54" s="417"/>
      <c r="V54" s="409"/>
      <c r="W54" s="407"/>
      <c r="X54" s="409"/>
      <c r="Y54" s="407"/>
      <c r="Z54" s="409"/>
      <c r="AA54" s="400"/>
      <c r="AB54" s="401"/>
      <c r="AC54" s="402"/>
      <c r="AD54" s="151"/>
    </row>
    <row r="55" spans="2:46" ht="17.100000000000001" customHeight="1" x14ac:dyDescent="0.15">
      <c r="B55" s="148"/>
      <c r="C55" s="403"/>
      <c r="D55" s="405"/>
      <c r="E55" s="407"/>
      <c r="F55" s="409"/>
      <c r="G55" s="407"/>
      <c r="H55" s="409"/>
      <c r="I55" s="413"/>
      <c r="J55" s="414"/>
      <c r="K55" s="414"/>
      <c r="L55" s="414"/>
      <c r="M55" s="415"/>
      <c r="N55" s="407"/>
      <c r="O55" s="409"/>
      <c r="P55" s="407"/>
      <c r="Q55" s="409"/>
      <c r="R55" s="407"/>
      <c r="S55" s="409"/>
      <c r="T55" s="400"/>
      <c r="U55" s="417"/>
      <c r="V55" s="409"/>
      <c r="W55" s="407"/>
      <c r="X55" s="409"/>
      <c r="Y55" s="407"/>
      <c r="Z55" s="409"/>
      <c r="AA55" s="400"/>
      <c r="AB55" s="401"/>
      <c r="AC55" s="402"/>
      <c r="AD55" s="149"/>
    </row>
    <row r="56" spans="2:46" ht="17.100000000000001" customHeight="1" thickBot="1" x14ac:dyDescent="0.2">
      <c r="B56" s="148"/>
      <c r="C56" s="403"/>
      <c r="D56" s="405"/>
      <c r="E56" s="407"/>
      <c r="F56" s="409"/>
      <c r="G56" s="407"/>
      <c r="H56" s="409"/>
      <c r="I56" s="413"/>
      <c r="J56" s="414"/>
      <c r="K56" s="414"/>
      <c r="L56" s="414"/>
      <c r="M56" s="415"/>
      <c r="N56" s="407"/>
      <c r="O56" s="409"/>
      <c r="P56" s="407"/>
      <c r="Q56" s="409"/>
      <c r="R56" s="407"/>
      <c r="S56" s="409"/>
      <c r="T56" s="400"/>
      <c r="U56" s="417"/>
      <c r="V56" s="409"/>
      <c r="W56" s="407"/>
      <c r="X56" s="409"/>
      <c r="Y56" s="407"/>
      <c r="Z56" s="409"/>
      <c r="AA56" s="400"/>
      <c r="AB56" s="401"/>
      <c r="AC56" s="402"/>
      <c r="AD56" s="149"/>
      <c r="AE56" s="2"/>
    </row>
    <row r="57" spans="2:46" ht="17.100000000000001" customHeight="1" thickBot="1" x14ac:dyDescent="0.2">
      <c r="B57" s="174"/>
      <c r="C57" s="175"/>
      <c r="D57" s="172"/>
      <c r="E57" s="172"/>
      <c r="F57" s="172"/>
      <c r="G57" s="172"/>
      <c r="H57" s="172"/>
      <c r="I57" s="173"/>
      <c r="J57" s="173"/>
      <c r="K57" s="173"/>
      <c r="L57" s="173"/>
      <c r="M57" s="173"/>
      <c r="N57" s="172"/>
      <c r="O57" s="172"/>
      <c r="P57" s="172"/>
      <c r="Q57" s="172"/>
      <c r="R57" s="172"/>
      <c r="S57" s="172"/>
      <c r="T57" s="172"/>
      <c r="U57" s="172"/>
      <c r="V57" s="172"/>
      <c r="W57" s="172"/>
      <c r="X57" s="172"/>
      <c r="Y57" s="172"/>
      <c r="Z57" s="172"/>
      <c r="AA57" s="172"/>
      <c r="AB57" s="172"/>
      <c r="AC57" s="172"/>
      <c r="AD57" s="176"/>
      <c r="AE57" s="2"/>
    </row>
    <row r="58" spans="2:46" ht="19.5" customHeight="1" x14ac:dyDescent="0.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AA51:AC56"/>
    <mergeCell ref="C51:C56"/>
    <mergeCell ref="D51:D56"/>
    <mergeCell ref="E51:E56"/>
    <mergeCell ref="F51:F56"/>
    <mergeCell ref="G51:G56"/>
    <mergeCell ref="H51:H56"/>
    <mergeCell ref="I51:M56"/>
    <mergeCell ref="N51:N56"/>
    <mergeCell ref="Q51:Q56"/>
    <mergeCell ref="R51:R56"/>
    <mergeCell ref="S51:S56"/>
    <mergeCell ref="T51:U56"/>
    <mergeCell ref="V51:V56"/>
    <mergeCell ref="W51:W56"/>
    <mergeCell ref="X51:X56"/>
    <mergeCell ref="Y51:Y56"/>
    <mergeCell ref="Z51:Z56"/>
    <mergeCell ref="O51:O56"/>
    <mergeCell ref="P51:P56"/>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V45:W48"/>
    <mergeCell ref="X45:Z48"/>
    <mergeCell ref="AA45:AC48"/>
    <mergeCell ref="C45:C48"/>
    <mergeCell ref="D45:E48"/>
    <mergeCell ref="F45:F48"/>
    <mergeCell ref="G45:G48"/>
    <mergeCell ref="H45:H48"/>
    <mergeCell ref="I45:M48"/>
    <mergeCell ref="N45:N48"/>
    <mergeCell ref="O45:Q48"/>
    <mergeCell ref="R45:U48"/>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小学校第６学年女子（表） </vt:lpstr>
      <vt:lpstr>テスト結果の振り返り（裏）</vt:lpstr>
      <vt:lpstr>得点換算票</vt:lpstr>
      <vt:lpstr>'テスト結果の振り返り（裏）'!Print_Area</vt:lpstr>
      <vt:lpstr>'小学校第６学年女子（表）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2022-04-22T02:11:57Z</cp:lastPrinted>
  <dcterms:created xsi:type="dcterms:W3CDTF">2008-09-05T00:26:38Z</dcterms:created>
  <dcterms:modified xsi:type="dcterms:W3CDTF">2022-04-22T02:12:02Z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