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３学年男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'小学校第３学年男子（表）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2" i="2" l="1"/>
  <c r="Z11" i="2"/>
  <c r="X12"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<sst xmlns="http://schemas.openxmlformats.org/spreadsheetml/2006/main" count="390" uniqueCount="93">
  <si>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</si>
  <si>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</si>
  <si>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</si>
  <si>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</si>
  <si>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</si>
  <si>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</si>
  <si>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</si>
  <si>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</si>
  <si>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</si>
  <si>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</si>
  <si>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</si>
  <si>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</si>
  <si>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</si>
  <si>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</si>
  <si>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</si>
  <si>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</si>
  <si>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</si>
  <si>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</si>
  <si>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</si>
  <si>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</si>
  <si>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</si>
  <si>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</si>
  <si>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</si>
  <si>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</si>
  <si>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</si>
  <si>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</si>
  <si>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</si>
  <si>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</si>
  <si>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</si>
  <si>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</si>
  <si>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</si>
  <si>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</si>
  <si>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</si>
  <si>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</si>
  <si>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</si>
  <si>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</si>
  <si>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</si>
  <si>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</si>
  <si>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</si>
  <si>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</si>
  <si>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</si>
  <si>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</si>
  <si>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</si>
  <si>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</si>
  <si>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</si>
  <si>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</si>
  <si>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</si>
  <si>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</si>
  <si>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</si>
  <si>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</si>
  <si>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</si>
  <si>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</si>
  <si>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</si>
  <si>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</si>
  <si>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</si>
  <si>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</si>
  <si>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</si>
  <si>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</si>
  <si>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</si>
  <si>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</si>
  <si>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</si>
  <si>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</si>
  <si>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</si>
  <si>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６ かくしゅもくごとのきろくをまとめてみましょう</t>
    <phoneticPr fontId="26"/>
  </si>
  <si>
    <t>１　今年度の新体力テストのけっかをふりかえってみましょう！</t>
    <rPh sb="2" eb="5">
      <t>コンネンド</t>
    </rPh>
    <rPh sb="6" eb="7">
      <t>シン</t>
    </rPh>
    <rPh sb="7" eb="9">
      <t>タイリョク</t>
    </rPh>
    <phoneticPr fontId="26"/>
  </si>
  <si>
    <t>今年のじぶん
のもくひょう</t>
    <rPh sb="0" eb="2">
      <t>コトシ</t>
    </rPh>
    <phoneticPr fontId="26"/>
  </si>
  <si>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</si>
  <si>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</si>
  <si>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</si>
  <si>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</si>
  <si>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</si>
  <si>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</si>
  <si>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</si>
  <si>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</si>
  <si>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</si>
  <si>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</si>
  <si>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</si>
  <si>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</si>
  <si>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※すうちが
ひくい方が
よいしゅもく</t>
    <rPh sb="9" eb="10">
      <t>ホウ</t>
    </rPh>
    <phoneticPr fontId="26"/>
  </si>
  <si>
    <t>全国３年男子</t>
    <rPh sb="0" eb="2">
      <t>ゼンコク</t>
    </rPh>
    <rPh sb="3" eb="4">
      <t>ネン</t>
    </rPh>
    <rPh sb="4" eb="6">
      <t>ダンシ</t>
    </rPh>
    <phoneticPr fontId="26"/>
  </si>
  <si>
    <t>全国の３年生のへいきん
きろく</t>
    <rPh sb="0" eb="2">
      <t>ゼンコク</t>
    </rPh>
    <rPh sb="4" eb="6">
      <t>ネンセイ</t>
    </rPh>
    <phoneticPr fontId="26"/>
  </si>
  <si>
    <t>全国の３年生のへいきん
とくてん</t>
    <rPh sb="0" eb="2">
      <t>ゼンコク</t>
    </rPh>
    <rPh sb="4" eb="6">
      <t>ネンセイ</t>
    </rPh>
    <phoneticPr fontId="26"/>
  </si>
  <si>
    <t>全国の３年生の
へいきんきろく</t>
    <phoneticPr fontId="26"/>
  </si>
  <si>
    <t>②　全国の３年生のへいきんきろくを
　上回ったしゅもくを書いてみよう！</t>
    <rPh sb="2" eb="4">
      <t>ゼンコク</t>
    </rPh>
    <rPh sb="6" eb="8">
      <t>ネンセイ</t>
    </rPh>
    <rPh sb="28" eb="29">
      <t>カ</t>
    </rPh>
    <phoneticPr fontId="12"/>
  </si>
  <si>
    <t>③　全国の３年生のへいきんきろくを
　下回ったしゅもくを書いてみよう！</t>
    <rPh sb="2" eb="4">
      <t>ゼンコク</t>
    </rPh>
    <rPh sb="19" eb="21">
      <t>シタマワ</t>
    </rPh>
    <rPh sb="28" eb="29">
      <t>カ</t>
    </rPh>
    <phoneticPr fontId="12"/>
  </si>
  <si>
    <t>さくねんど
の自分の
きろく</t>
    <rPh sb="7" eb="9">
      <t>ジブン</t>
    </rPh>
    <phoneticPr fontId="26"/>
  </si>
  <si>
    <t>さくねんどの
自分のきろく</t>
    <rPh sb="7" eb="9">
      <t>ジブン</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</si>
  <si>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</si>
  <si>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1" eb="63">
      <t>ウンドウ</t>
    </rPh>
    <phoneticPr fontId="12"/>
  </si>
  <si>
    <r>
      <t>　・あそび
　</t>
    </r>
    <r>
      <rPr>
        <u val="double"/>
        <sz val="8"/>
        <rFont val="ＤＦ特太ゴシック体"/>
        <family val="3"/>
        <charset val="128"/>
      </rPr>
      <t>・運動</t>
    </r>
    <r>
      <rPr>
        <sz val="8"/>
        <rFont val="ＤＦ特太ゴシック体"/>
        <family val="3"/>
        <charset val="128"/>
      </rPr>
      <t xml:space="preserve">
　・読書
　　　　など</t>
    </r>
    <rPh sb="8" eb="10">
      <t>ウンドウ</t>
    </rPh>
    <rPh sb="13" eb="15">
      <t>ドクショ</t>
    </rPh>
    <phoneticPr fontId="12"/>
  </si>
  <si>
    <t>　だんらん
　・テレビ
　・読書
　　　　など</t>
    <rPh sb="14" eb="16">
      <t>ドクショ</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</si>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</sst>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9">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31" xfId="0" applyBorder="1" applyAlignment="1">
      <alignment vertical="center"/>
    </xf>
    <xf numFmtId="0" fontId="37" fillId="0" borderId="31" xfId="0" applyFont="1" applyBorder="1" applyAlignment="1">
      <alignment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1"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2" fontId="29" fillId="0" borderId="53" xfId="0" applyNumberFormat="1" applyFont="1" applyBorder="1" applyAlignment="1">
      <alignment horizontal="center" vertical="center"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2" fontId="29" fillId="0" borderId="88" xfId="0" applyNumberFormat="1" applyFont="1" applyBorder="1" applyAlignment="1">
      <alignment horizontal="center" vertical="center" shrinkToFit="1"/>
    </xf>
    <xf numFmtId="2" fontId="29" fillId="0" borderId="89" xfId="0" applyNumberFormat="1" applyFont="1" applyBorder="1" applyAlignment="1">
      <alignment horizontal="center" vertical="center" shrinkToFit="1"/>
    </xf>
    <xf numFmtId="0" fontId="29" fillId="0" borderId="89" xfId="0" applyFont="1" applyBorder="1" applyAlignment="1">
      <alignment horizontal="center" vertical="center" shrinkToFit="1"/>
    </xf>
    <xf numFmtId="0" fontId="29" fillId="22" borderId="49" xfId="0" applyFont="1" applyFill="1" applyBorder="1" applyAlignment="1">
      <alignment horizontal="center" vertical="center"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08" xfId="0" applyBorder="1" applyAlignment="1">
      <alignment horizontal="center" vertical="center"/>
    </xf>
    <xf numFmtId="0" fontId="0" fillId="0" borderId="9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2" fontId="29" fillId="0" borderId="83" xfId="0" applyNumberFormat="1" applyFont="1" applyBorder="1" applyAlignment="1">
      <alignment horizontal="center" vertical="center" shrinkToFit="1"/>
    </xf>
    <xf numFmtId="2" fontId="29" fillId="0" borderId="85"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'小学校第３学年男子（表） '!$AF$16</c:f>
              <c:strCache>
                <c:ptCount val="1"/>
                <c:pt idx="0">
                  <c:v>全国３年男子</c:v>
                </c:pt>
              </c:strCache>
            </c:strRef>
          </c:tx>
          <c:spPr>
            <a:ln w="31750">
              <a:solidFill>
                <a:srgbClr val="666699"/>
              </a:solidFill>
              <a:prstDash val="sysDash"/>
            </a:ln>
          </c:spPr>
          <c:marker>
            <c:spPr>
              <a:solidFill>
                <a:srgbClr val="0066CC"/>
              </a:solidFill>
              <a:ln>
                <a:solidFill>
                  <a:srgbClr val="FFFFFF"/>
                </a:solidFill>
              </a:ln>
            </c:spPr>
          </c:marker>
          <c:cat>
            <c:strRef>
              <c:f>'小学校第３学年男子（表）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'小学校第３学年男子（表） '!$AG$16:$AN$16</c:f>
              <c:numCache>
                <c:formatCode>0_);[Red]\(0\)</c:formatCode>
                <c:ptCount val="8"/>
                <c:pt idx="0">
                  <c:v>5</c:v>
                </c:pt>
                <c:pt idx="1">
                  <c:v>6</c:v>
                </c:pt>
                <c:pt idx="2">
                  <c:v>5</c:v>
                </c:pt>
                <c:pt idx="3">
                  <c:v>6</c:v>
                </c:pt>
                <c:pt idx="4">
                  <c:v>6</c:v>
                </c:pt>
                <c:pt idx="5">
                  <c:v>5</c:v>
                </c:pt>
                <c:pt idx="6">
                  <c:v>5</c:v>
                </c:pt>
                <c:pt idx="7">
                  <c:v>5</c:v>
                </c:pt>
              </c:numCache>
            </c:numRef>
          </c:val>
          <c:extLst>
            <c:ext xmlns:c16="http://schemas.microsoft.com/office/drawing/2014/chart" uri="{C3380CC4-5D6E-409C-BE32-E72D297353CC}">
              <c16:uniqueId val="{00000000-BF8D-4209-9EE4-39B5E7DD0448}"/>
            </c:ext>
          </c:extLst>
        </c:ser>
        <c:ser>
          <c:idx val="1"/>
          <c:order val="1"/>
          <c:tx>
            <c:strRef>
              <c:f>'小学校第３学年男子（表）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'小学校第３学年男子（表）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'小学校第３学年男子（表）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'小学校第３学年男子（表）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'!$D$11:$D$12</c:f>
              <c:strCache>
                <c:ptCount val="2"/>
                <c:pt idx="0">
                  <c:v>全国の３年生のへいきん
とくてん</c:v>
                </c:pt>
                <c:pt idx="1">
                  <c:v>0</c:v>
                </c:pt>
              </c:strCache>
            </c:strRef>
          </c:cat>
          <c:val>
            <c:numRef>
              <c:f>'小学校第３学年男子（表） '!$X$11:$X$12</c:f>
              <c:numCache>
                <c:formatCode>General</c:formatCode>
                <c:ptCount val="2"/>
                <c:pt idx="0" formatCode="0.00_);[Red]\(0.00\)">
                  <c:v>45</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'!$AL$13</c:f>
          <c:strCache>
            <c:ptCount val="1"/>
            <c:pt idx="0">
              <c:v>0.00 </c:v>
            </c:pt>
          </c:strCache>
        </c:strRef>
      </c:tx>
      <c:layout>
        <c:manualLayout>
          <c:xMode val="edge"/>
          <c:yMode val="edge"/>
          <c:x val="0.71451048071045919"/>
          <c:y val="0.62853414145363895"/>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'小学校第３学年男子（表）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'!$AL$12:$AL$13</c:f>
              <c:numCache>
                <c:formatCode>0.00_);[Red]\(0.00\)</c:formatCode>
                <c:ptCount val="2"/>
                <c:pt idx="0">
                  <c:v>9.9499999999999993</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'小学校第３学年男子（表）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'!$AG$12:$AG$13</c:f>
              <c:numCache>
                <c:formatCode>0.00_);[Red]\(0.00\)</c:formatCode>
                <c:ptCount val="2"/>
                <c:pt idx="0">
                  <c:v>13.06</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'小学校第３学年男子（表）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'!$AI$12:$AI$13</c:f>
              <c:numCache>
                <c:formatCode>0.00_);[Red]\(0.00\)</c:formatCode>
                <c:ptCount val="2"/>
                <c:pt idx="0">
                  <c:v>29.98</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'小学校第３学年男子（表）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'!$AJ$12:$AJ$13</c:f>
              <c:numCache>
                <c:formatCode>0.00_);[Red]\(0.00\)</c:formatCode>
                <c:ptCount val="2"/>
                <c:pt idx="0">
                  <c:v>36.119999999999997</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'小学校第３学年男子（表）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'!$AK$12:$AK$13</c:f>
              <c:numCache>
                <c:formatCode>0.00_);[Red]\(0.00\)</c:formatCode>
                <c:ptCount val="2"/>
                <c:pt idx="0">
                  <c:v>37.03</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'小学校第３学年男子（表）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'!$AM$12:$AM$13</c:f>
              <c:numCache>
                <c:formatCode>0.00_);[Red]\(0.00\)</c:formatCode>
                <c:ptCount val="2"/>
                <c:pt idx="0">
                  <c:v>138.6</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'小学校第３学年男子（表）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'!$AN$12:$AN$13</c:f>
              <c:numCache>
                <c:formatCode>0.00_);[Red]\(0.00\)</c:formatCode>
                <c:ptCount val="2"/>
                <c:pt idx="0">
                  <c:v>15.79</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'小学校第３学年男子（表）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'小学校第３学年男子（表）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'小学校第３学年男子（表） '!$AF$12:$AF$13</c:f>
              <c:strCache>
                <c:ptCount val="2"/>
                <c:pt idx="0">
                  <c:v>全国３年男子</c:v>
                </c:pt>
                <c:pt idx="1">
                  <c:v>0</c:v>
                </c:pt>
              </c:strCache>
            </c:strRef>
          </c:cat>
          <c:val>
            <c:numRef>
              <c:f>'小学校第３学年男子（表） '!$AH$12:$AH$13</c:f>
              <c:numCache>
                <c:formatCode>0.00_);[Red]\(0.00\)</c:formatCode>
                <c:ptCount val="2"/>
                <c:pt idx="0">
                  <c:v>16.21</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56116</xdr:colOff>
      <xdr:row>36</xdr:row>
      <xdr:rowOff>153663</xdr:rowOff>
    </xdr:from>
    <xdr:to>
      <xdr:col>19</xdr:col>
      <xdr:colOff>227928</xdr:colOff>
      <xdr:row>39</xdr:row>
      <xdr:rowOff>171440</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1" y="8697588"/>
          <a:ext cx="724262" cy="646427"/>
          <a:chOff x="7025887" y="7591562"/>
          <a:chExt cx="735186" cy="783105"/>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786194"/>
            <a:ext cx="724471" cy="58847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36602" y="7591562"/>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104780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47061"/>
          <a:chOff x="3063138" y="8398175"/>
          <a:chExt cx="725507" cy="766896"/>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60317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95255</xdr:rowOff>
    </xdr:from>
    <xdr:to>
      <xdr:col>19</xdr:col>
      <xdr:colOff>238125</xdr:colOff>
      <xdr:row>51</xdr:row>
      <xdr:rowOff>66670</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0"/>
          <a:ext cx="714375" cy="600065"/>
          <a:chOff x="7036459" y="11362966"/>
          <a:chExt cx="724673" cy="712288"/>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46681"/>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73</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74</v>
      </c>
      <c r="AH4" s="90"/>
      <c r="AI4" s="90"/>
      <c r="AJ4" s="90"/>
      <c r="AK4" s="90"/>
      <c r="AL4" s="90"/>
      <c r="AM4" s="90"/>
      <c r="AN4" s="90"/>
      <c r="AO4" s="90"/>
      <c r="AP4" s="90"/>
      <c r="AQ4" s="90"/>
      <c r="AR4" s="90"/>
      <c r="AS4" s="90"/>
      <c r="AT4" s="90"/>
      <c r="AU4" s="90"/>
      <c r="AV4" s="88"/>
      <c r="AW4" s="89"/>
    </row>
    <row r="5" spans="2:57" ht="24" customHeight="1" x14ac:dyDescent="0.15">
      <c r="B5" s="2"/>
      <c r="C5" s="2"/>
      <c r="D5" s="192" t="s">
        <v>85</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75</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72</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76</v>
      </c>
      <c r="AH6" s="90"/>
      <c r="AI6" s="90"/>
      <c r="AJ6" s="90"/>
      <c r="AK6" s="90"/>
      <c r="AL6" s="90"/>
      <c r="AM6" s="90"/>
      <c r="AN6" s="90"/>
      <c r="AO6" s="90"/>
      <c r="AP6" s="90"/>
      <c r="AQ6" s="90"/>
      <c r="AR6" s="90"/>
      <c r="AS6" s="90"/>
      <c r="AT6" s="90"/>
      <c r="AU6" s="90"/>
      <c r="AV6" s="88"/>
      <c r="AW6" s="89"/>
    </row>
    <row r="7" spans="2:57" ht="18" customHeight="1" thickBot="1" x14ac:dyDescent="0.2">
      <c r="B7" s="1" t="s">
        <v>62</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77</v>
      </c>
    </row>
    <row r="8" spans="2:57" ht="19.5" customHeight="1" x14ac:dyDescent="0.15">
      <c r="B8" s="2"/>
      <c r="C8" s="2"/>
      <c r="D8" s="197"/>
      <c r="E8" s="198"/>
      <c r="F8" s="199" t="s">
        <v>7</v>
      </c>
      <c r="G8" s="199"/>
      <c r="H8" s="199" t="s">
        <v>8</v>
      </c>
      <c r="I8" s="199"/>
      <c r="J8" s="199" t="s">
        <v>3</v>
      </c>
      <c r="K8" s="199"/>
      <c r="L8" s="199"/>
      <c r="M8" s="199" t="s">
        <v>25</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9" t="s">
        <v>80</v>
      </c>
      <c r="E9" s="290"/>
      <c r="F9" s="231">
        <v>13.06</v>
      </c>
      <c r="G9" s="242"/>
      <c r="H9" s="231">
        <v>16.21</v>
      </c>
      <c r="I9" s="242"/>
      <c r="J9" s="231">
        <v>29.98</v>
      </c>
      <c r="K9" s="232"/>
      <c r="L9" s="242"/>
      <c r="M9" s="243">
        <v>36.119999999999997</v>
      </c>
      <c r="N9" s="244"/>
      <c r="O9" s="231">
        <v>37.03</v>
      </c>
      <c r="P9" s="242"/>
      <c r="Q9" s="241">
        <v>9.9499999999999993</v>
      </c>
      <c r="R9" s="241"/>
      <c r="S9" s="272">
        <v>138.6</v>
      </c>
      <c r="T9" s="272"/>
      <c r="U9" s="272"/>
      <c r="V9" s="231">
        <v>15.79</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7">
        <f>X2</f>
        <v>0</v>
      </c>
      <c r="E10" s="288"/>
      <c r="F10" s="245"/>
      <c r="G10" s="246"/>
      <c r="H10" s="245"/>
      <c r="I10" s="246"/>
      <c r="J10" s="245"/>
      <c r="K10" s="262"/>
      <c r="L10" s="246"/>
      <c r="M10" s="282"/>
      <c r="N10" s="283"/>
      <c r="O10" s="245"/>
      <c r="P10" s="246"/>
      <c r="Q10" s="240"/>
      <c r="R10" s="240"/>
      <c r="S10" s="240"/>
      <c r="T10" s="240"/>
      <c r="U10" s="240"/>
      <c r="V10" s="245"/>
      <c r="W10" s="262"/>
      <c r="X10" s="219"/>
      <c r="Y10" s="220"/>
      <c r="Z10" s="255"/>
      <c r="AA10" s="220"/>
      <c r="AB10" s="161"/>
      <c r="AC10" s="161"/>
      <c r="AD10" s="2"/>
      <c r="AE10" s="2"/>
      <c r="AF10" s="284" t="s">
        <v>13</v>
      </c>
      <c r="AG10" s="285"/>
      <c r="AH10" s="285"/>
      <c r="AI10" s="285"/>
      <c r="AJ10" s="285"/>
      <c r="AK10" s="285"/>
      <c r="AL10" s="285"/>
      <c r="AM10" s="285"/>
      <c r="AN10" s="286"/>
      <c r="AO10" s="169"/>
      <c r="AP10" s="94" t="s">
        <v>16</v>
      </c>
      <c r="AQ10" s="96" t="s">
        <v>1</v>
      </c>
      <c r="AS10" s="248"/>
      <c r="AT10" s="248"/>
      <c r="AU10" s="248"/>
      <c r="AV10" s="248"/>
      <c r="AW10" s="248"/>
    </row>
    <row r="11" spans="2:57" ht="24" customHeight="1" x14ac:dyDescent="0.15">
      <c r="B11" s="2"/>
      <c r="C11" s="2"/>
      <c r="D11" s="263" t="s">
        <v>81</v>
      </c>
      <c r="E11" s="264"/>
      <c r="F11" s="226">
        <v>5</v>
      </c>
      <c r="G11" s="227"/>
      <c r="H11" s="226">
        <v>6</v>
      </c>
      <c r="I11" s="227"/>
      <c r="J11" s="226">
        <v>5</v>
      </c>
      <c r="K11" s="230"/>
      <c r="L11" s="227" t="str">
        <f>IF(L9&lt;AL23,"1",IF(L9&lt;=AL24,"2",IF(L9&lt;AL25,"3",IF(L9&lt;AL26,"4",IF(L9&lt;AL27,"5",IF(L9&lt;AL28,"6",IF(L9&lt;AL29,"7",IF(L9&lt;AL30,"8",IF(L9&lt;AL31,"9",IF(L9&gt;=AL31,"10"))))))))))</f>
        <v>1</v>
      </c>
      <c r="M11" s="226">
        <v>6</v>
      </c>
      <c r="N11" s="227"/>
      <c r="O11" s="226">
        <v>6</v>
      </c>
      <c r="P11" s="227"/>
      <c r="Q11" s="239">
        <v>5</v>
      </c>
      <c r="R11" s="239"/>
      <c r="S11" s="239">
        <v>5</v>
      </c>
      <c r="T11" s="239"/>
      <c r="U11" s="239"/>
      <c r="V11" s="226">
        <v>5</v>
      </c>
      <c r="W11" s="230"/>
      <c r="X11" s="221">
        <v>45</v>
      </c>
      <c r="Y11" s="222"/>
      <c r="Z11" s="256" t="str">
        <f>IF(X11&lt;AZ23,"E",IF(X11&lt;AZ24,"D",IF(X11&lt;AZ25,"C",IF(X11&lt;AZ26,"B",IF(X11&gt;=AZ26,"A")))))</f>
        <v>C</v>
      </c>
      <c r="AA11" s="222"/>
      <c r="AB11" s="159"/>
      <c r="AC11" s="159"/>
      <c r="AD11" s="92"/>
      <c r="AE11" s="85"/>
      <c r="AF11" s="19"/>
      <c r="AG11" s="91" t="s">
        <v>7</v>
      </c>
      <c r="AH11" s="91" t="s">
        <v>17</v>
      </c>
      <c r="AI11" s="91" t="s">
        <v>18</v>
      </c>
      <c r="AJ11" s="81" t="s">
        <v>91</v>
      </c>
      <c r="AK11" s="81" t="s">
        <v>9</v>
      </c>
      <c r="AL11" s="91" t="s">
        <v>6</v>
      </c>
      <c r="AM11" s="81" t="s">
        <v>92</v>
      </c>
      <c r="AN11" s="91" t="s">
        <v>19</v>
      </c>
      <c r="AO11" s="164"/>
      <c r="AP11" s="95"/>
      <c r="AQ11" s="97"/>
      <c r="AS11" s="107"/>
      <c r="AT11" s="107"/>
      <c r="AU11" s="107"/>
      <c r="AV11" s="107"/>
      <c r="AW11" s="107"/>
    </row>
    <row r="12" spans="2:57" ht="24" customHeight="1" thickBot="1" x14ac:dyDescent="0.2">
      <c r="B12" s="2"/>
      <c r="C12" s="2"/>
      <c r="D12" s="273">
        <f>X2</f>
        <v>0</v>
      </c>
      <c r="E12" s="274"/>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IF(X12=0,"0",IF(X12&lt;AZ23,"E",IF(X12&lt;AZ24,"D",IF(X12&lt;AZ25,"C",IF(X12&lt;AZ26,"B",IF(X12&gt;=AZ26,"A"))))))</f>
        <v>0</v>
      </c>
      <c r="AA12" s="258"/>
      <c r="AB12" s="162"/>
      <c r="AC12" s="162"/>
      <c r="AD12" s="48"/>
      <c r="AE12" s="93"/>
      <c r="AF12" s="19" t="s">
        <v>79</v>
      </c>
      <c r="AG12" s="171">
        <f>F9</f>
        <v>13.06</v>
      </c>
      <c r="AH12" s="171">
        <f>H9</f>
        <v>16.21</v>
      </c>
      <c r="AI12" s="171">
        <f>J9</f>
        <v>29.98</v>
      </c>
      <c r="AJ12" s="171">
        <f>M9</f>
        <v>36.119999999999997</v>
      </c>
      <c r="AK12" s="171">
        <f>O9</f>
        <v>37.03</v>
      </c>
      <c r="AL12" s="171">
        <f>Q9</f>
        <v>9.9499999999999993</v>
      </c>
      <c r="AM12" s="171">
        <f>S9</f>
        <v>138.6</v>
      </c>
      <c r="AN12" s="171">
        <f>V9</f>
        <v>15.79</v>
      </c>
      <c r="AO12" s="165"/>
      <c r="AP12" s="45">
        <f>X11</f>
        <v>45</v>
      </c>
      <c r="AQ12" s="46" t="str">
        <f>Z11</f>
        <v>C</v>
      </c>
      <c r="AS12" s="102"/>
      <c r="AT12" s="102"/>
      <c r="AU12" s="102"/>
      <c r="AV12" s="102"/>
      <c r="AW12" s="102"/>
    </row>
    <row r="13" spans="2:57" ht="15" customHeight="1" x14ac:dyDescent="0.15">
      <c r="B13" s="2"/>
      <c r="C13" s="2"/>
      <c r="D13" s="281" t="s">
        <v>43</v>
      </c>
      <c r="E13" s="281"/>
      <c r="F13" s="265" t="str">
        <f>IF(F10&lt;=AF22,"0",IF(F10&lt;AF23,"1",IF(F10&lt;AF24,"2",IF(F10&lt;AF25,"3",IF(F10&lt;AF26,"4",IF(F10&lt;AF27,"5",IF(F10&lt;AF28,"6",IF(F10&lt;AF29,"7",IF(F10&lt;AF30,"8",IF(F10&lt;AF31,"9",IF(F10&gt;=AF31,"10")))))))))))</f>
        <v>0</v>
      </c>
      <c r="G13" s="265"/>
      <c r="H13" s="265" t="str">
        <f>IF(H10&lt;=AH22,"0",IF(H10&lt;AH23,"1",IF(H10&lt;AH24,"2",IF(H10&lt;AH25,"3",IF(H10&lt;AH26,"4",IF(H10&lt;AH27,"5",IF(H10&lt;AH28,"6",IF(H10&lt;AH29,"7",IF(H10&lt;AH30,"8",IF(H10&lt;AH31,"9",IF(H10&gt;=AH31,"10")))))))))))</f>
        <v>0</v>
      </c>
      <c r="I13" s="265"/>
      <c r="J13" s="265" t="str">
        <f>IF(J10&lt;=AJ22,"0",IF(J10&lt;AJ23,"1",IF(J10&lt;AJ24,"2",IF(J10&lt;AJ25,"3",IF(J10&lt;AJ26,"4",IF(J10&lt;AJ27,"5",IF(J10&lt;AJ28,"6",IF(J10&lt;AJ29,"7",IF(J10&lt;AJ30,"8",IF(J10&lt;AJ31,"9",IF(J10&gt;=AJ31,"10")))))))))))</f>
        <v>0</v>
      </c>
      <c r="K13" s="265"/>
      <c r="L13" s="265" t="str">
        <f>IF(L10&lt;=AL22,"0",IF(L10&lt;AL23,"1",IF(L10&lt;=AL24,"2",IF(L10&lt;AL25,"3",IF(L10&lt;AL26,"4",IF(L10&lt;AL27,"5",IF(L10&lt;AL28,"6",IF(L10&lt;AL29,"7",IF(L10&lt;AL30,"8",IF(L10&lt;AL31,"9",IF(L10&gt;=AL32,"10")))))))))))</f>
        <v>0</v>
      </c>
      <c r="M13" s="265" t="str">
        <f>IF(M10&lt;=AL22,"0",IF(M10&lt;AL23,"1",IF(M10&lt;AL24,"2",IF(M10&lt;AL25,"3",IF(M10&lt;AL26,"4",IF(M10&lt;AL27,"5",IF(M10&lt;AL28,"6",IF(M10&lt;AL29,"7",IF(M10&lt;AL30,"8",IF(M10&lt;AL31,"9",IF(M10&gt;=AL31,"10")))))))))))</f>
        <v>0</v>
      </c>
      <c r="N13" s="265"/>
      <c r="O13" s="265" t="str">
        <f>IF(O10&lt;=AN22,"0",IF(O10&lt;AN23,"1",IF(O10&lt;AN24,"2",IF(O10&lt;AN25,"3",IF(O10&lt;AN26,"4",IF(O10&lt;AN27,"5",IF(O10&lt;AN28,"6",IF(O10&lt;AN29,"7",IF(O10&lt;AN30,"8",IF(O10&lt;AN31,"9",IF(O10&gt;=AN31,"10")))))))))))</f>
        <v>0</v>
      </c>
      <c r="P13" s="265"/>
      <c r="Q13" s="265" t="str">
        <f>IF(Q10&lt;=AP22,"0",IF(Q10&lt;AP23,"10",IF(Q10&lt;AP24,"9",IF(Q10&lt;AP25,"8",IF(Q10&lt;AP26,"7",IF(Q10&lt;AP27,"6",IF(Q10&lt;AP28,"5",IF(Q10&lt;AP29,"4",IF(Q10&lt;AP30,"3",IF(Q10&lt;AP31,"2",IF(Q10&gt;=AP31,"1")))))))))))</f>
        <v>0</v>
      </c>
      <c r="R13" s="265"/>
      <c r="S13" s="265" t="str">
        <f>IF(S10&lt;=AR22,"0",IF(S10&lt;AR23,"1",IF(S10&lt;AR24,"2",IF(S10&lt;AR25,"3",IF(S10&lt;AR26,"4",IF(S10&lt;AR27,"5",IF(S10&lt;AR28,"6",IF(S10&lt;AR29,"7",IF(S10&lt;AR30,"8",IF(S10&lt;AR31,"9",IF(S10&gt;=AR31,"10")))))))))))</f>
        <v>0</v>
      </c>
      <c r="T13" s="265"/>
      <c r="U13" s="265"/>
      <c r="V13" s="265" t="str">
        <f>IF(V10&lt;=AT22,"0",IF(V10&lt;AT23,"1",IF(V10&lt;AT24,"2",IF(V10&lt;AT25,"3",IF(V10&lt;AT26,"4",IF(V10&lt;AT27,"5",IF(V10&lt;AT28,"6",IF(V10&lt;AT29,"7",IF(V10&lt;AT30,"8",IF(V10&lt;AT31,"9",IF(V10&gt;=AT31,"10")))))))))))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4" t="s">
        <v>15</v>
      </c>
      <c r="AG14" s="285"/>
      <c r="AH14" s="285"/>
      <c r="AI14" s="285"/>
      <c r="AJ14" s="285"/>
      <c r="AK14" s="285"/>
      <c r="AL14" s="285"/>
      <c r="AM14" s="285"/>
      <c r="AN14" s="286"/>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91</v>
      </c>
      <c r="AK15" s="105" t="s">
        <v>9</v>
      </c>
      <c r="AL15" s="104" t="s">
        <v>6</v>
      </c>
      <c r="AM15" s="105" t="s">
        <v>92</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79</v>
      </c>
      <c r="AG16" s="25">
        <f>F11</f>
        <v>5</v>
      </c>
      <c r="AH16" s="25">
        <f>H11</f>
        <v>6</v>
      </c>
      <c r="AI16" s="25">
        <f>J11</f>
        <v>5</v>
      </c>
      <c r="AJ16" s="25">
        <f>M11</f>
        <v>6</v>
      </c>
      <c r="AK16" s="25">
        <f>O11</f>
        <v>6</v>
      </c>
      <c r="AL16" s="25">
        <f>Q11</f>
        <v>5</v>
      </c>
      <c r="AM16" s="25">
        <f>S11</f>
        <v>5</v>
      </c>
      <c r="AN16" s="25">
        <f>V11</f>
        <v>5</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C</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58</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57</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56</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55</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54</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59</v>
      </c>
      <c r="W33" s="207"/>
      <c r="X33" s="207"/>
      <c r="Y33" s="207"/>
      <c r="Z33" s="207"/>
      <c r="AA33" s="207"/>
      <c r="AB33" s="207"/>
      <c r="AC33" s="207"/>
      <c r="AD33" s="207"/>
      <c r="AF33" t="s">
        <v>36</v>
      </c>
    </row>
    <row r="34" spans="2:59" ht="18" customHeight="1" thickBot="1" x14ac:dyDescent="0.2">
      <c r="B34" s="80" t="s">
        <v>63</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5"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6"/>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6"/>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6"/>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6"/>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5</v>
      </c>
      <c r="E40" s="216"/>
      <c r="F40" s="215">
        <f>$AG17</f>
        <v>0</v>
      </c>
      <c r="G40" s="216"/>
      <c r="H40" s="35"/>
      <c r="I40" s="35"/>
      <c r="J40" s="37"/>
      <c r="K40" s="36"/>
      <c r="L40" s="277"/>
      <c r="M40" s="15" t="s">
        <v>15</v>
      </c>
      <c r="N40" s="215">
        <f>$AH16</f>
        <v>6</v>
      </c>
      <c r="O40" s="216"/>
      <c r="P40" s="215">
        <f>$AH17</f>
        <v>0</v>
      </c>
      <c r="Q40" s="216"/>
      <c r="R40" s="8"/>
      <c r="S40" s="8"/>
      <c r="T40" s="10"/>
      <c r="V40" s="268"/>
      <c r="W40" s="15" t="s">
        <v>15</v>
      </c>
      <c r="X40" s="215">
        <f>$AI16</f>
        <v>5</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5" t="s">
        <v>25</v>
      </c>
      <c r="C42" s="5"/>
      <c r="D42" s="7"/>
      <c r="E42" s="7"/>
      <c r="F42" s="7"/>
      <c r="G42" s="7"/>
      <c r="H42" s="7"/>
      <c r="I42" s="7"/>
      <c r="J42" s="11"/>
      <c r="K42" s="2"/>
      <c r="L42" s="278" t="s">
        <v>24</v>
      </c>
      <c r="M42" s="5"/>
      <c r="N42" s="7"/>
      <c r="O42" s="7"/>
      <c r="P42" s="7"/>
      <c r="Q42" s="7"/>
      <c r="R42" s="7"/>
      <c r="S42" s="7"/>
      <c r="T42" s="11"/>
      <c r="V42" s="275"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6"/>
      <c r="C43" s="6"/>
      <c r="D43" s="2"/>
      <c r="E43" s="2"/>
      <c r="F43" s="2"/>
      <c r="G43" s="2"/>
      <c r="H43" s="2"/>
      <c r="I43" s="2"/>
      <c r="J43" s="9"/>
      <c r="K43" s="2"/>
      <c r="L43" s="279"/>
      <c r="M43" s="6"/>
      <c r="N43" s="2"/>
      <c r="O43" s="2"/>
      <c r="P43" s="2"/>
      <c r="Q43" s="2"/>
      <c r="R43" s="2"/>
      <c r="S43" s="2"/>
      <c r="T43" s="9"/>
      <c r="V43" s="276"/>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6"/>
      <c r="C44" s="6"/>
      <c r="D44" s="2"/>
      <c r="E44" s="2"/>
      <c r="F44" s="2"/>
      <c r="G44" s="2"/>
      <c r="H44" s="2"/>
      <c r="I44" s="2"/>
      <c r="J44" s="9"/>
      <c r="K44" s="2"/>
      <c r="L44" s="279"/>
      <c r="M44" s="6"/>
      <c r="N44" s="2"/>
      <c r="O44" s="2"/>
      <c r="P44" s="2"/>
      <c r="Q44" s="2"/>
      <c r="R44" s="2"/>
      <c r="S44" s="2"/>
      <c r="T44" s="9"/>
      <c r="V44" s="276"/>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6"/>
      <c r="C45" s="6"/>
      <c r="D45" s="2"/>
      <c r="E45" s="2"/>
      <c r="F45" s="2"/>
      <c r="G45" s="2"/>
      <c r="H45" s="2"/>
      <c r="I45" s="2"/>
      <c r="J45" s="9"/>
      <c r="K45" s="2"/>
      <c r="L45" s="279"/>
      <c r="M45" s="6"/>
      <c r="N45" s="2"/>
      <c r="O45" s="2"/>
      <c r="P45" s="2"/>
      <c r="Q45" s="2"/>
      <c r="R45" s="2"/>
      <c r="S45" s="2"/>
      <c r="T45" s="9"/>
      <c r="V45" s="276"/>
      <c r="W45" s="6"/>
      <c r="AB45" s="203" t="s">
        <v>78</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6"/>
      <c r="C46" s="6"/>
      <c r="D46" s="2"/>
      <c r="E46" s="2"/>
      <c r="F46" s="2"/>
      <c r="G46" s="2"/>
      <c r="H46" s="2"/>
      <c r="I46" s="2"/>
      <c r="J46" s="9"/>
      <c r="K46" s="2"/>
      <c r="L46" s="279"/>
      <c r="M46" s="6"/>
      <c r="N46" s="2"/>
      <c r="O46" s="2"/>
      <c r="P46" s="2"/>
      <c r="Q46" s="2"/>
      <c r="R46" s="2"/>
      <c r="S46" s="2"/>
      <c r="T46" s="9"/>
      <c r="V46" s="276"/>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7"/>
      <c r="C47" s="15" t="s">
        <v>15</v>
      </c>
      <c r="D47" s="215">
        <f>$AJ16</f>
        <v>6</v>
      </c>
      <c r="E47" s="216"/>
      <c r="F47" s="215">
        <f>$AJ17</f>
        <v>0</v>
      </c>
      <c r="G47" s="216"/>
      <c r="H47" s="35"/>
      <c r="I47" s="35"/>
      <c r="J47" s="37"/>
      <c r="K47" s="36"/>
      <c r="L47" s="280"/>
      <c r="M47" s="15" t="s">
        <v>15</v>
      </c>
      <c r="N47" s="215">
        <f>$AK16</f>
        <v>6</v>
      </c>
      <c r="O47" s="216"/>
      <c r="P47" s="215">
        <f>$AK17</f>
        <v>0</v>
      </c>
      <c r="Q47" s="216"/>
      <c r="R47" s="8"/>
      <c r="S47" s="8"/>
      <c r="T47" s="10"/>
      <c r="V47" s="277"/>
      <c r="W47" s="15" t="s">
        <v>15</v>
      </c>
      <c r="X47" s="215">
        <f>$AL16</f>
        <v>5</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5</v>
      </c>
      <c r="E54" s="216"/>
      <c r="F54" s="215">
        <f>$AM17</f>
        <v>0</v>
      </c>
      <c r="G54" s="216"/>
      <c r="H54" s="35"/>
      <c r="I54" s="35"/>
      <c r="J54" s="37"/>
      <c r="K54" s="36"/>
      <c r="L54" s="271"/>
      <c r="M54" s="15" t="s">
        <v>15</v>
      </c>
      <c r="N54" s="215">
        <f>$AN16</f>
        <v>5</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71</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row>
    <row r="2" spans="2:59" ht="29.25" customHeight="1" thickBot="1" x14ac:dyDescent="0.2">
      <c r="N2" s="259">
        <f>'小学校第３学年男子（表） '!N2:O2</f>
        <v>0</v>
      </c>
      <c r="O2" s="259"/>
      <c r="P2" s="106" t="s">
        <v>39</v>
      </c>
      <c r="Q2" s="259">
        <f>'小学校第３学年男子（表） '!Q2:R2</f>
        <v>0</v>
      </c>
      <c r="R2" s="259"/>
      <c r="S2" s="106" t="s">
        <v>41</v>
      </c>
      <c r="T2" s="259">
        <f>'小学校第３学年男子（表） '!T2:U2</f>
        <v>0</v>
      </c>
      <c r="U2" s="259"/>
      <c r="V2" s="106" t="s">
        <v>40</v>
      </c>
      <c r="W2" s="87" t="s">
        <v>29</v>
      </c>
      <c r="X2" s="259">
        <f>'小学校第３学年男子（表） '!X2:AD2</f>
        <v>0</v>
      </c>
      <c r="Y2" s="259"/>
      <c r="Z2" s="259"/>
      <c r="AA2" s="259"/>
      <c r="AB2" s="259"/>
      <c r="AC2" s="259"/>
      <c r="AD2" s="259"/>
    </row>
    <row r="3" spans="2:59" ht="18" customHeight="1" thickBot="1" x14ac:dyDescent="0.2">
      <c r="B3" s="1" t="s">
        <v>64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291"/>
      <c r="D4" s="292"/>
      <c r="E4" s="293"/>
      <c r="F4" s="199" t="s">
        <v>7</v>
      </c>
      <c r="G4" s="199"/>
      <c r="H4" s="199" t="s">
        <v>8</v>
      </c>
      <c r="I4" s="199"/>
      <c r="J4" s="199" t="s">
        <v>3</v>
      </c>
      <c r="K4" s="199"/>
      <c r="L4" s="199"/>
      <c r="M4" s="200" t="s">
        <v>25</v>
      </c>
      <c r="N4" s="201"/>
      <c r="O4" s="199" t="s">
        <v>37</v>
      </c>
      <c r="P4" s="199"/>
      <c r="Q4" s="200" t="s">
        <v>6</v>
      </c>
      <c r="R4" s="201"/>
      <c r="S4" s="370" t="s">
        <v>27</v>
      </c>
      <c r="T4" s="371"/>
      <c r="U4" s="372"/>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294" t="s">
        <v>86</v>
      </c>
      <c r="D5" s="295"/>
      <c r="E5" s="296"/>
      <c r="F5" s="194">
        <f>'小学校第３学年男子（表） '!F5:G5</f>
        <v>0</v>
      </c>
      <c r="G5" s="195"/>
      <c r="H5" s="194">
        <f>'小学校第３学年男子（表） '!H5:I5</f>
        <v>0</v>
      </c>
      <c r="I5" s="195"/>
      <c r="J5" s="194">
        <f>'小学校第３学年男子（表） '!J5:K5</f>
        <v>0</v>
      </c>
      <c r="K5" s="196"/>
      <c r="L5" s="195"/>
      <c r="M5" s="194">
        <f>'小学校第３学年男子（表） '!M5:N5</f>
        <v>0</v>
      </c>
      <c r="N5" s="195"/>
      <c r="O5" s="194">
        <f>'小学校第３学年男子（表） '!O5:P5</f>
        <v>0</v>
      </c>
      <c r="P5" s="195"/>
      <c r="Q5" s="405">
        <f>'小学校第３学年男子（表） '!Q5:R5</f>
        <v>0</v>
      </c>
      <c r="R5" s="406"/>
      <c r="S5" s="194">
        <f>'小学校第３学年男子（表） '!S5:U5</f>
        <v>0</v>
      </c>
      <c r="T5" s="196"/>
      <c r="U5" s="195"/>
      <c r="V5" s="194">
        <f>'小学校第３学年男子（表） '!V5:W5</f>
        <v>0</v>
      </c>
      <c r="W5" s="218"/>
      <c r="X5" s="217">
        <f>'小学校第３学年男子（表） '!X5:Y5</f>
        <v>0</v>
      </c>
      <c r="Y5" s="218"/>
      <c r="Z5" s="180">
        <f>'小学校第３学年男子（表）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297" t="s">
        <v>65</v>
      </c>
      <c r="D6" s="298"/>
      <c r="E6" s="299"/>
      <c r="F6" s="304">
        <f>'小学校第３学年男子（表） '!F6:G6</f>
        <v>0</v>
      </c>
      <c r="G6" s="305"/>
      <c r="H6" s="304">
        <f>'小学校第３学年男子（表） '!H6:I6</f>
        <v>0</v>
      </c>
      <c r="I6" s="305"/>
      <c r="J6" s="304">
        <f>'小学校第３学年男子（表） '!J6:L6</f>
        <v>0</v>
      </c>
      <c r="K6" s="315"/>
      <c r="L6" s="305"/>
      <c r="M6" s="304">
        <f>'小学校第３学年男子（表） '!M6:N6</f>
        <v>0</v>
      </c>
      <c r="N6" s="305"/>
      <c r="O6" s="304">
        <f>'小学校第３学年男子（表） '!O6:P6</f>
        <v>0</v>
      </c>
      <c r="P6" s="305"/>
      <c r="Q6" s="373">
        <f>'小学校第３学年男子（表） '!Q6:S6</f>
        <v>0</v>
      </c>
      <c r="R6" s="375"/>
      <c r="S6" s="373">
        <f>'小学校第３学年男子（表） '!S6:U6</f>
        <v>0</v>
      </c>
      <c r="T6" s="374"/>
      <c r="U6" s="375"/>
      <c r="V6" s="304">
        <f>'小学校第３学年男子（表） '!V6:W6</f>
        <v>0</v>
      </c>
      <c r="W6" s="315"/>
      <c r="X6" s="316">
        <f>'小学校第３学年男子（表） '!X6:Y6</f>
        <v>0</v>
      </c>
      <c r="Y6" s="317"/>
      <c r="Z6" s="316">
        <f>'小学校第３学年男子（表） '!Z6:AA6</f>
        <v>0</v>
      </c>
      <c r="AA6" s="317"/>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00" t="s">
        <v>82</v>
      </c>
      <c r="D7" s="301"/>
      <c r="E7" s="302"/>
      <c r="F7" s="319">
        <f>'小学校第３学年男子（表） '!F9:G9</f>
        <v>13.06</v>
      </c>
      <c r="G7" s="320"/>
      <c r="H7" s="319">
        <f>'小学校第３学年男子（表） '!H9:I9</f>
        <v>16.21</v>
      </c>
      <c r="I7" s="320"/>
      <c r="J7" s="319">
        <f>'小学校第３学年男子（表） '!J9:L9</f>
        <v>29.98</v>
      </c>
      <c r="K7" s="321"/>
      <c r="L7" s="320"/>
      <c r="M7" s="319">
        <f>'小学校第３学年男子（表） '!M9:N9</f>
        <v>36.119999999999997</v>
      </c>
      <c r="N7" s="320"/>
      <c r="O7" s="319">
        <f>'小学校第３学年男子（表） '!O9:P9</f>
        <v>37.03</v>
      </c>
      <c r="P7" s="320"/>
      <c r="Q7" s="319">
        <f>'小学校第３学年男子（表） '!Q9:S9</f>
        <v>9.9499999999999993</v>
      </c>
      <c r="R7" s="320"/>
      <c r="S7" s="416">
        <f>'小学校第３学年男子（表） '!S9:U9</f>
        <v>138.6</v>
      </c>
      <c r="T7" s="417"/>
      <c r="U7" s="418"/>
      <c r="V7" s="319">
        <f>'小学校第３学年男子（表） '!V9:W9</f>
        <v>15.79</v>
      </c>
      <c r="W7" s="321"/>
      <c r="X7" s="322">
        <f>'小学校第３学年男子（表） '!X11:Y11</f>
        <v>45</v>
      </c>
      <c r="Y7" s="323"/>
      <c r="Z7" s="319" t="str">
        <f>'小学校第３学年男子（表） '!Z11:AA11</f>
        <v>C</v>
      </c>
      <c r="AA7" s="324"/>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12">
        <f>X2</f>
        <v>0</v>
      </c>
      <c r="D8" s="313"/>
      <c r="E8" s="314"/>
      <c r="F8" s="307">
        <f>'小学校第３学年男子（表） '!F12:G12</f>
        <v>0</v>
      </c>
      <c r="G8" s="325"/>
      <c r="H8" s="307">
        <f>'小学校第３学年男子（表） '!H12:I12</f>
        <v>0</v>
      </c>
      <c r="I8" s="325"/>
      <c r="J8" s="307">
        <f>'小学校第３学年男子（表） '!J12:L12</f>
        <v>0</v>
      </c>
      <c r="K8" s="308"/>
      <c r="L8" s="325"/>
      <c r="M8" s="307">
        <f>'小学校第３学年男子（表） '!M12:N12</f>
        <v>0</v>
      </c>
      <c r="N8" s="325"/>
      <c r="O8" s="307">
        <f>'小学校第３学年男子（表） '!O12:P12</f>
        <v>0</v>
      </c>
      <c r="P8" s="325"/>
      <c r="Q8" s="376">
        <f>'小学校第３学年男子（表） '!Q12:S12</f>
        <v>0</v>
      </c>
      <c r="R8" s="274"/>
      <c r="S8" s="376">
        <f>'小学校第３学年男子（表） '!S12:U12</f>
        <v>0</v>
      </c>
      <c r="T8" s="377"/>
      <c r="U8" s="274"/>
      <c r="V8" s="307">
        <f>'小学校第３学年男子（表） '!V12:W12</f>
        <v>0</v>
      </c>
      <c r="W8" s="308"/>
      <c r="X8" s="309">
        <f>'小学校第３学年男子（表） '!X12:Y12</f>
        <v>0</v>
      </c>
      <c r="Y8" s="310"/>
      <c r="Z8" s="307" t="str">
        <f>'小学校第３学年男子（表） '!Z12:AA12</f>
        <v>0</v>
      </c>
      <c r="AA8" s="310"/>
      <c r="AB8" s="2"/>
      <c r="AC8" s="2"/>
      <c r="AD8" s="98"/>
      <c r="AE8" s="306"/>
      <c r="AF8" s="306"/>
      <c r="AG8" s="306"/>
      <c r="AH8" s="306"/>
      <c r="AI8" s="306"/>
      <c r="AJ8" s="306"/>
      <c r="AK8" s="306"/>
      <c r="AL8" s="306"/>
      <c r="AM8" s="306"/>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18" t="s">
        <v>87</v>
      </c>
      <c r="D10" s="318"/>
      <c r="E10" s="318"/>
      <c r="F10" s="318"/>
      <c r="G10" s="318"/>
      <c r="H10" s="318"/>
      <c r="I10" s="318"/>
      <c r="J10" s="318"/>
      <c r="K10" s="140"/>
      <c r="L10" s="311" t="s">
        <v>83</v>
      </c>
      <c r="M10" s="311"/>
      <c r="N10" s="311"/>
      <c r="O10" s="311"/>
      <c r="P10" s="311"/>
      <c r="Q10" s="311"/>
      <c r="R10" s="311"/>
      <c r="S10" s="311"/>
      <c r="T10" s="311"/>
      <c r="U10" s="141"/>
      <c r="V10" s="311" t="s">
        <v>84</v>
      </c>
      <c r="W10" s="311"/>
      <c r="X10" s="311"/>
      <c r="Y10" s="311"/>
      <c r="Z10" s="311"/>
      <c r="AA10" s="311"/>
      <c r="AB10" s="311"/>
      <c r="AC10" s="311"/>
      <c r="AD10" s="142"/>
      <c r="AF10" s="98"/>
      <c r="AG10" s="306"/>
      <c r="AH10" s="306"/>
      <c r="AI10" s="306"/>
      <c r="AJ10" s="306"/>
      <c r="AK10" s="306"/>
      <c r="AL10" s="306"/>
      <c r="AM10" s="306"/>
      <c r="AN10" s="306"/>
      <c r="AO10" s="306"/>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84" t="s">
        <v>69</v>
      </c>
      <c r="D11" s="385"/>
      <c r="E11" s="385"/>
      <c r="F11" s="385"/>
      <c r="G11" s="385"/>
      <c r="H11" s="385"/>
      <c r="I11" s="385"/>
      <c r="J11" s="386"/>
      <c r="K11" s="2"/>
      <c r="L11" s="393" t="s">
        <v>69</v>
      </c>
      <c r="M11" s="394"/>
      <c r="N11" s="394"/>
      <c r="O11" s="394"/>
      <c r="P11" s="394"/>
      <c r="Q11" s="394"/>
      <c r="R11" s="394"/>
      <c r="S11" s="394"/>
      <c r="T11" s="395"/>
      <c r="U11" s="2"/>
      <c r="V11" s="393" t="s">
        <v>69</v>
      </c>
      <c r="W11" s="394"/>
      <c r="X11" s="394"/>
      <c r="Y11" s="394"/>
      <c r="Z11" s="394"/>
      <c r="AA11" s="394"/>
      <c r="AB11" s="394"/>
      <c r="AC11" s="395"/>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87"/>
      <c r="D12" s="388"/>
      <c r="E12" s="388"/>
      <c r="F12" s="388"/>
      <c r="G12" s="388"/>
      <c r="H12" s="388"/>
      <c r="I12" s="388"/>
      <c r="J12" s="389"/>
      <c r="K12" s="2"/>
      <c r="L12" s="396"/>
      <c r="M12" s="397"/>
      <c r="N12" s="397"/>
      <c r="O12" s="397"/>
      <c r="P12" s="397"/>
      <c r="Q12" s="397"/>
      <c r="R12" s="397"/>
      <c r="S12" s="397"/>
      <c r="T12" s="398"/>
      <c r="U12" s="2"/>
      <c r="V12" s="396"/>
      <c r="W12" s="397"/>
      <c r="X12" s="397"/>
      <c r="Y12" s="397"/>
      <c r="Z12" s="397"/>
      <c r="AA12" s="397"/>
      <c r="AB12" s="397"/>
      <c r="AC12" s="398"/>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87"/>
      <c r="D13" s="388"/>
      <c r="E13" s="388"/>
      <c r="F13" s="388"/>
      <c r="G13" s="388"/>
      <c r="H13" s="388"/>
      <c r="I13" s="388"/>
      <c r="J13" s="389"/>
      <c r="K13" s="2"/>
      <c r="L13" s="396"/>
      <c r="M13" s="397"/>
      <c r="N13" s="397"/>
      <c r="O13" s="397"/>
      <c r="P13" s="397"/>
      <c r="Q13" s="397"/>
      <c r="R13" s="397"/>
      <c r="S13" s="397"/>
      <c r="T13" s="398"/>
      <c r="U13" s="2"/>
      <c r="V13" s="396"/>
      <c r="W13" s="397"/>
      <c r="X13" s="397"/>
      <c r="Y13" s="397"/>
      <c r="Z13" s="397"/>
      <c r="AA13" s="397"/>
      <c r="AB13" s="397"/>
      <c r="AC13" s="398"/>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87"/>
      <c r="D14" s="388"/>
      <c r="E14" s="388"/>
      <c r="F14" s="388"/>
      <c r="G14" s="388"/>
      <c r="H14" s="388"/>
      <c r="I14" s="388"/>
      <c r="J14" s="389"/>
      <c r="K14" s="2"/>
      <c r="L14" s="396"/>
      <c r="M14" s="397"/>
      <c r="N14" s="397"/>
      <c r="O14" s="397"/>
      <c r="P14" s="397"/>
      <c r="Q14" s="397"/>
      <c r="R14" s="397"/>
      <c r="S14" s="397"/>
      <c r="T14" s="398"/>
      <c r="U14" s="2"/>
      <c r="V14" s="396"/>
      <c r="W14" s="397"/>
      <c r="X14" s="397"/>
      <c r="Y14" s="397"/>
      <c r="Z14" s="397"/>
      <c r="AA14" s="397"/>
      <c r="AB14" s="397"/>
      <c r="AC14" s="398"/>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87"/>
      <c r="D15" s="388"/>
      <c r="E15" s="388"/>
      <c r="F15" s="388"/>
      <c r="G15" s="388"/>
      <c r="H15" s="388"/>
      <c r="I15" s="388"/>
      <c r="J15" s="389"/>
      <c r="K15" s="2"/>
      <c r="L15" s="396"/>
      <c r="M15" s="397"/>
      <c r="N15" s="397"/>
      <c r="O15" s="397"/>
      <c r="P15" s="397"/>
      <c r="Q15" s="397"/>
      <c r="R15" s="397"/>
      <c r="S15" s="397"/>
      <c r="T15" s="398"/>
      <c r="U15" s="2"/>
      <c r="V15" s="396"/>
      <c r="W15" s="397"/>
      <c r="X15" s="397"/>
      <c r="Y15" s="397"/>
      <c r="Z15" s="397"/>
      <c r="AA15" s="397"/>
      <c r="AB15" s="397"/>
      <c r="AC15" s="398"/>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87"/>
      <c r="D16" s="388"/>
      <c r="E16" s="388"/>
      <c r="F16" s="388"/>
      <c r="G16" s="388"/>
      <c r="H16" s="388"/>
      <c r="I16" s="388"/>
      <c r="J16" s="389"/>
      <c r="K16" s="2"/>
      <c r="L16" s="396"/>
      <c r="M16" s="397"/>
      <c r="N16" s="397"/>
      <c r="O16" s="397"/>
      <c r="P16" s="397"/>
      <c r="Q16" s="397"/>
      <c r="R16" s="397"/>
      <c r="S16" s="397"/>
      <c r="T16" s="398"/>
      <c r="U16" s="2"/>
      <c r="V16" s="396"/>
      <c r="W16" s="397"/>
      <c r="X16" s="397"/>
      <c r="Y16" s="397"/>
      <c r="Z16" s="397"/>
      <c r="AA16" s="397"/>
      <c r="AB16" s="397"/>
      <c r="AC16" s="398"/>
      <c r="AD16" s="23"/>
    </row>
    <row r="17" spans="2:59" ht="17.100000000000001" customHeight="1" x14ac:dyDescent="0.15">
      <c r="B17" s="2"/>
      <c r="C17" s="387"/>
      <c r="D17" s="388"/>
      <c r="E17" s="388"/>
      <c r="F17" s="388"/>
      <c r="G17" s="388"/>
      <c r="H17" s="388"/>
      <c r="I17" s="388"/>
      <c r="J17" s="389"/>
      <c r="K17" s="2"/>
      <c r="L17" s="396"/>
      <c r="M17" s="397"/>
      <c r="N17" s="397"/>
      <c r="O17" s="397"/>
      <c r="P17" s="397"/>
      <c r="Q17" s="397"/>
      <c r="R17" s="397"/>
      <c r="S17" s="397"/>
      <c r="T17" s="398"/>
      <c r="U17" s="2"/>
      <c r="V17" s="396"/>
      <c r="W17" s="397"/>
      <c r="X17" s="397"/>
      <c r="Y17" s="397"/>
      <c r="Z17" s="397"/>
      <c r="AA17" s="397"/>
      <c r="AB17" s="397"/>
      <c r="AC17" s="398"/>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87"/>
      <c r="D18" s="388"/>
      <c r="E18" s="388"/>
      <c r="F18" s="388"/>
      <c r="G18" s="388"/>
      <c r="H18" s="388"/>
      <c r="I18" s="388"/>
      <c r="J18" s="389"/>
      <c r="K18" s="2"/>
      <c r="L18" s="396"/>
      <c r="M18" s="397"/>
      <c r="N18" s="397"/>
      <c r="O18" s="397"/>
      <c r="P18" s="397"/>
      <c r="Q18" s="397"/>
      <c r="R18" s="397"/>
      <c r="S18" s="397"/>
      <c r="T18" s="398"/>
      <c r="U18" s="2"/>
      <c r="V18" s="396"/>
      <c r="W18" s="397"/>
      <c r="X18" s="397"/>
      <c r="Y18" s="397"/>
      <c r="Z18" s="397"/>
      <c r="AA18" s="397"/>
      <c r="AB18" s="397"/>
      <c r="AC18" s="398"/>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87"/>
      <c r="D19" s="388"/>
      <c r="E19" s="388"/>
      <c r="F19" s="388"/>
      <c r="G19" s="388"/>
      <c r="H19" s="388"/>
      <c r="I19" s="388"/>
      <c r="J19" s="389"/>
      <c r="K19" s="2"/>
      <c r="L19" s="396"/>
      <c r="M19" s="397"/>
      <c r="N19" s="397"/>
      <c r="O19" s="397"/>
      <c r="P19" s="397"/>
      <c r="Q19" s="397"/>
      <c r="R19" s="397"/>
      <c r="S19" s="397"/>
      <c r="T19" s="398"/>
      <c r="U19" s="14"/>
      <c r="V19" s="396"/>
      <c r="W19" s="397"/>
      <c r="X19" s="397"/>
      <c r="Y19" s="397"/>
      <c r="Z19" s="397"/>
      <c r="AA19" s="397"/>
      <c r="AB19" s="397"/>
      <c r="AC19" s="398"/>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87"/>
      <c r="D20" s="388"/>
      <c r="E20" s="388"/>
      <c r="F20" s="388"/>
      <c r="G20" s="388"/>
      <c r="H20" s="388"/>
      <c r="I20" s="388"/>
      <c r="J20" s="389"/>
      <c r="K20" s="2"/>
      <c r="L20" s="396"/>
      <c r="M20" s="397"/>
      <c r="N20" s="397"/>
      <c r="O20" s="397"/>
      <c r="P20" s="397"/>
      <c r="Q20" s="397"/>
      <c r="R20" s="397"/>
      <c r="S20" s="397"/>
      <c r="T20" s="398"/>
      <c r="U20" s="1"/>
      <c r="V20" s="396"/>
      <c r="W20" s="397"/>
      <c r="X20" s="397"/>
      <c r="Y20" s="397"/>
      <c r="Z20" s="397"/>
      <c r="AA20" s="397"/>
      <c r="AB20" s="397"/>
      <c r="AC20" s="398"/>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87"/>
      <c r="D21" s="388"/>
      <c r="E21" s="388"/>
      <c r="F21" s="388"/>
      <c r="G21" s="388"/>
      <c r="H21" s="388"/>
      <c r="I21" s="388"/>
      <c r="J21" s="389"/>
      <c r="K21" s="2"/>
      <c r="L21" s="396"/>
      <c r="M21" s="397"/>
      <c r="N21" s="397"/>
      <c r="O21" s="397"/>
      <c r="P21" s="397"/>
      <c r="Q21" s="397"/>
      <c r="R21" s="397"/>
      <c r="S21" s="397"/>
      <c r="T21" s="398"/>
      <c r="U21" s="2"/>
      <c r="V21" s="396"/>
      <c r="W21" s="397"/>
      <c r="X21" s="397"/>
      <c r="Y21" s="397"/>
      <c r="Z21" s="397"/>
      <c r="AA21" s="397"/>
      <c r="AB21" s="397"/>
      <c r="AC21" s="398"/>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87"/>
      <c r="D22" s="388"/>
      <c r="E22" s="388"/>
      <c r="F22" s="388"/>
      <c r="G22" s="388"/>
      <c r="H22" s="388"/>
      <c r="I22" s="388"/>
      <c r="J22" s="389"/>
      <c r="K22" s="2"/>
      <c r="L22" s="396"/>
      <c r="M22" s="397"/>
      <c r="N22" s="397"/>
      <c r="O22" s="397"/>
      <c r="P22" s="397"/>
      <c r="Q22" s="397"/>
      <c r="R22" s="397"/>
      <c r="S22" s="397"/>
      <c r="T22" s="398"/>
      <c r="U22" s="2"/>
      <c r="V22" s="396"/>
      <c r="W22" s="397"/>
      <c r="X22" s="397"/>
      <c r="Y22" s="397"/>
      <c r="Z22" s="397"/>
      <c r="AA22" s="397"/>
      <c r="AB22" s="397"/>
      <c r="AC22" s="398"/>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87"/>
      <c r="D23" s="388"/>
      <c r="E23" s="388"/>
      <c r="F23" s="388"/>
      <c r="G23" s="388"/>
      <c r="H23" s="388"/>
      <c r="I23" s="388"/>
      <c r="J23" s="389"/>
      <c r="K23" s="158"/>
      <c r="L23" s="396"/>
      <c r="M23" s="397"/>
      <c r="N23" s="397"/>
      <c r="O23" s="397"/>
      <c r="P23" s="397"/>
      <c r="Q23" s="397"/>
      <c r="R23" s="397"/>
      <c r="S23" s="397"/>
      <c r="T23" s="398"/>
      <c r="U23" s="158"/>
      <c r="V23" s="396"/>
      <c r="W23" s="397"/>
      <c r="X23" s="397"/>
      <c r="Y23" s="397"/>
      <c r="Z23" s="397"/>
      <c r="AA23" s="397"/>
      <c r="AB23" s="397"/>
      <c r="AC23" s="398"/>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90"/>
      <c r="D24" s="391"/>
      <c r="E24" s="391"/>
      <c r="F24" s="391"/>
      <c r="G24" s="391"/>
      <c r="H24" s="391"/>
      <c r="I24" s="391"/>
      <c r="J24" s="392"/>
      <c r="K24" s="158"/>
      <c r="L24" s="399"/>
      <c r="M24" s="400"/>
      <c r="N24" s="400"/>
      <c r="O24" s="400"/>
      <c r="P24" s="400"/>
      <c r="Q24" s="400"/>
      <c r="R24" s="400"/>
      <c r="S24" s="400"/>
      <c r="T24" s="401"/>
      <c r="U24" s="158"/>
      <c r="V24" s="399"/>
      <c r="W24" s="400"/>
      <c r="X24" s="400"/>
      <c r="Y24" s="400"/>
      <c r="Z24" s="400"/>
      <c r="AA24" s="400"/>
      <c r="AB24" s="400"/>
      <c r="AC24" s="401"/>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70</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402" t="s">
        <v>88</v>
      </c>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4"/>
      <c r="AD29" s="112"/>
    </row>
    <row r="30" spans="2:59" ht="17.100000000000001" customHeight="1" x14ac:dyDescent="0.15">
      <c r="B30" s="131"/>
      <c r="C30" s="378" t="s">
        <v>68</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80"/>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78"/>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80"/>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78"/>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80"/>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78"/>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80"/>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78"/>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80"/>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78"/>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80"/>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78"/>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80"/>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78"/>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80"/>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78"/>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80"/>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81"/>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3"/>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66</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49" t="s">
        <v>67</v>
      </c>
      <c r="D45" s="351" t="s">
        <v>47</v>
      </c>
      <c r="E45" s="335"/>
      <c r="F45" s="352" t="s">
        <v>44</v>
      </c>
      <c r="G45" s="355" t="s">
        <v>48</v>
      </c>
      <c r="H45" s="358" t="s">
        <v>52</v>
      </c>
      <c r="I45" s="359" t="s">
        <v>45</v>
      </c>
      <c r="J45" s="359"/>
      <c r="K45" s="359"/>
      <c r="L45" s="359"/>
      <c r="M45" s="359"/>
      <c r="N45" s="355" t="s">
        <v>49</v>
      </c>
      <c r="O45" s="362" t="s">
        <v>89</v>
      </c>
      <c r="P45" s="363"/>
      <c r="Q45" s="363"/>
      <c r="R45" s="366" t="s">
        <v>50</v>
      </c>
      <c r="S45" s="367"/>
      <c r="T45" s="367"/>
      <c r="U45" s="367"/>
      <c r="V45" s="326" t="s">
        <v>51</v>
      </c>
      <c r="W45" s="327"/>
      <c r="X45" s="330" t="s">
        <v>90</v>
      </c>
      <c r="Y45" s="331"/>
      <c r="Z45" s="331"/>
      <c r="AA45" s="334" t="s">
        <v>47</v>
      </c>
      <c r="AB45" s="335"/>
      <c r="AC45" s="335"/>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50"/>
      <c r="D46" s="336"/>
      <c r="E46" s="336"/>
      <c r="F46" s="353"/>
      <c r="G46" s="356"/>
      <c r="H46" s="356"/>
      <c r="I46" s="360"/>
      <c r="J46" s="360"/>
      <c r="K46" s="360"/>
      <c r="L46" s="360"/>
      <c r="M46" s="360"/>
      <c r="N46" s="356"/>
      <c r="O46" s="364"/>
      <c r="P46" s="364"/>
      <c r="Q46" s="364"/>
      <c r="R46" s="368"/>
      <c r="S46" s="368"/>
      <c r="T46" s="368"/>
      <c r="U46" s="368"/>
      <c r="V46" s="328"/>
      <c r="W46" s="328"/>
      <c r="X46" s="332"/>
      <c r="Y46" s="332"/>
      <c r="Z46" s="332"/>
      <c r="AA46" s="336"/>
      <c r="AB46" s="336"/>
      <c r="AC46" s="336"/>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50"/>
      <c r="D47" s="336"/>
      <c r="E47" s="336"/>
      <c r="F47" s="353"/>
      <c r="G47" s="356"/>
      <c r="H47" s="356"/>
      <c r="I47" s="360"/>
      <c r="J47" s="360"/>
      <c r="K47" s="360"/>
      <c r="L47" s="360"/>
      <c r="M47" s="360"/>
      <c r="N47" s="356"/>
      <c r="O47" s="364"/>
      <c r="P47" s="364"/>
      <c r="Q47" s="364"/>
      <c r="R47" s="368"/>
      <c r="S47" s="368"/>
      <c r="T47" s="368"/>
      <c r="U47" s="368"/>
      <c r="V47" s="328"/>
      <c r="W47" s="328"/>
      <c r="X47" s="332"/>
      <c r="Y47" s="332"/>
      <c r="Z47" s="332"/>
      <c r="AA47" s="336"/>
      <c r="AB47" s="336"/>
      <c r="AC47" s="336"/>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50"/>
      <c r="D48" s="337"/>
      <c r="E48" s="337"/>
      <c r="F48" s="354"/>
      <c r="G48" s="357"/>
      <c r="H48" s="357"/>
      <c r="I48" s="361"/>
      <c r="J48" s="361"/>
      <c r="K48" s="361"/>
      <c r="L48" s="361"/>
      <c r="M48" s="361"/>
      <c r="N48" s="357"/>
      <c r="O48" s="365"/>
      <c r="P48" s="365"/>
      <c r="Q48" s="365"/>
      <c r="R48" s="369"/>
      <c r="S48" s="369"/>
      <c r="T48" s="369"/>
      <c r="U48" s="369"/>
      <c r="V48" s="329"/>
      <c r="W48" s="329"/>
      <c r="X48" s="333"/>
      <c r="Y48" s="333"/>
      <c r="Z48" s="333"/>
      <c r="AA48" s="337"/>
      <c r="AB48" s="337"/>
      <c r="AC48" s="337"/>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407" t="s">
        <v>53</v>
      </c>
      <c r="D51" s="408"/>
      <c r="E51" s="338"/>
      <c r="F51" s="340"/>
      <c r="G51" s="338"/>
      <c r="H51" s="340"/>
      <c r="I51" s="410" t="s">
        <v>45</v>
      </c>
      <c r="J51" s="411"/>
      <c r="K51" s="411"/>
      <c r="L51" s="411"/>
      <c r="M51" s="412"/>
      <c r="N51" s="338"/>
      <c r="O51" s="340"/>
      <c r="P51" s="338"/>
      <c r="Q51" s="340"/>
      <c r="R51" s="338"/>
      <c r="S51" s="340"/>
      <c r="T51" s="342"/>
      <c r="U51" s="343"/>
      <c r="V51" s="340"/>
      <c r="W51" s="338"/>
      <c r="X51" s="340"/>
      <c r="Y51" s="338"/>
      <c r="Z51" s="340"/>
      <c r="AA51" s="342"/>
      <c r="AB51" s="292"/>
      <c r="AC51" s="346"/>
      <c r="AD51" s="156"/>
      <c r="AE51" s="2"/>
    </row>
    <row r="52" spans="2:46" ht="17.100000000000001" customHeight="1" x14ac:dyDescent="0.15">
      <c r="B52" s="148"/>
      <c r="C52" s="407"/>
      <c r="D52" s="409"/>
      <c r="E52" s="339"/>
      <c r="F52" s="341"/>
      <c r="G52" s="339"/>
      <c r="H52" s="341"/>
      <c r="I52" s="413"/>
      <c r="J52" s="414"/>
      <c r="K52" s="414"/>
      <c r="L52" s="414"/>
      <c r="M52" s="415"/>
      <c r="N52" s="339"/>
      <c r="O52" s="341"/>
      <c r="P52" s="339"/>
      <c r="Q52" s="341"/>
      <c r="R52" s="339"/>
      <c r="S52" s="341"/>
      <c r="T52" s="344"/>
      <c r="U52" s="345"/>
      <c r="V52" s="341"/>
      <c r="W52" s="339"/>
      <c r="X52" s="341"/>
      <c r="Y52" s="339"/>
      <c r="Z52" s="341"/>
      <c r="AA52" s="344"/>
      <c r="AB52" s="347"/>
      <c r="AC52" s="348"/>
      <c r="AD52" s="149"/>
      <c r="AG52" s="17"/>
      <c r="AH52" s="17"/>
      <c r="AI52" s="17"/>
      <c r="AJ52" s="17"/>
      <c r="AK52" s="17"/>
      <c r="AL52" s="17"/>
      <c r="AM52" s="17"/>
      <c r="AN52" s="17"/>
      <c r="AO52" s="23"/>
      <c r="AP52" s="23"/>
      <c r="AQ52" s="23"/>
      <c r="AR52" s="23"/>
      <c r="AS52" s="23"/>
      <c r="AT52" s="23"/>
    </row>
    <row r="53" spans="2:46" ht="17.100000000000001" customHeight="1" x14ac:dyDescent="0.2">
      <c r="B53" s="148"/>
      <c r="C53" s="407"/>
      <c r="D53" s="409"/>
      <c r="E53" s="339"/>
      <c r="F53" s="341"/>
      <c r="G53" s="339"/>
      <c r="H53" s="341"/>
      <c r="I53" s="413"/>
      <c r="J53" s="414"/>
      <c r="K53" s="414"/>
      <c r="L53" s="414"/>
      <c r="M53" s="415"/>
      <c r="N53" s="339"/>
      <c r="O53" s="341"/>
      <c r="P53" s="339"/>
      <c r="Q53" s="341"/>
      <c r="R53" s="339"/>
      <c r="S53" s="341"/>
      <c r="T53" s="344"/>
      <c r="U53" s="345"/>
      <c r="V53" s="341"/>
      <c r="W53" s="339"/>
      <c r="X53" s="341"/>
      <c r="Y53" s="339"/>
      <c r="Z53" s="341"/>
      <c r="AA53" s="344"/>
      <c r="AB53" s="347"/>
      <c r="AC53" s="348"/>
      <c r="AD53" s="151"/>
      <c r="AG53" s="2"/>
      <c r="AH53" s="2"/>
      <c r="AI53" s="2"/>
      <c r="AJ53" s="2"/>
      <c r="AK53" s="2"/>
      <c r="AL53" s="2"/>
      <c r="AM53" s="2"/>
      <c r="AN53" s="2"/>
      <c r="AO53" s="2"/>
      <c r="AP53" s="2"/>
      <c r="AQ53" s="2"/>
      <c r="AR53" s="2"/>
      <c r="AS53" s="2"/>
      <c r="AT53" s="2"/>
    </row>
    <row r="54" spans="2:46" ht="17.100000000000001" customHeight="1" x14ac:dyDescent="0.2">
      <c r="B54" s="148"/>
      <c r="C54" s="407"/>
      <c r="D54" s="409"/>
      <c r="E54" s="339"/>
      <c r="F54" s="341"/>
      <c r="G54" s="339"/>
      <c r="H54" s="341"/>
      <c r="I54" s="413"/>
      <c r="J54" s="414"/>
      <c r="K54" s="414"/>
      <c r="L54" s="414"/>
      <c r="M54" s="415"/>
      <c r="N54" s="339"/>
      <c r="O54" s="341"/>
      <c r="P54" s="339"/>
      <c r="Q54" s="341"/>
      <c r="R54" s="339"/>
      <c r="S54" s="341"/>
      <c r="T54" s="344"/>
      <c r="U54" s="345"/>
      <c r="V54" s="341"/>
      <c r="W54" s="339"/>
      <c r="X54" s="341"/>
      <c r="Y54" s="339"/>
      <c r="Z54" s="341"/>
      <c r="AA54" s="344"/>
      <c r="AB54" s="347"/>
      <c r="AC54" s="348"/>
      <c r="AD54" s="151"/>
    </row>
    <row r="55" spans="2:46" ht="17.100000000000001" customHeight="1" x14ac:dyDescent="0.15">
      <c r="B55" s="148"/>
      <c r="C55" s="407"/>
      <c r="D55" s="409"/>
      <c r="E55" s="339"/>
      <c r="F55" s="341"/>
      <c r="G55" s="339"/>
      <c r="H55" s="341"/>
      <c r="I55" s="413"/>
      <c r="J55" s="414"/>
      <c r="K55" s="414"/>
      <c r="L55" s="414"/>
      <c r="M55" s="415"/>
      <c r="N55" s="339"/>
      <c r="O55" s="341"/>
      <c r="P55" s="339"/>
      <c r="Q55" s="341"/>
      <c r="R55" s="339"/>
      <c r="S55" s="341"/>
      <c r="T55" s="344"/>
      <c r="U55" s="345"/>
      <c r="V55" s="341"/>
      <c r="W55" s="339"/>
      <c r="X55" s="341"/>
      <c r="Y55" s="339"/>
      <c r="Z55" s="341"/>
      <c r="AA55" s="344"/>
      <c r="AB55" s="347"/>
      <c r="AC55" s="348"/>
      <c r="AD55" s="149"/>
    </row>
    <row r="56" spans="2:46" ht="17.100000000000001" customHeight="1" thickBot="1" x14ac:dyDescent="0.2">
      <c r="B56" s="148"/>
      <c r="C56" s="407"/>
      <c r="D56" s="409"/>
      <c r="E56" s="339"/>
      <c r="F56" s="341"/>
      <c r="G56" s="339"/>
      <c r="H56" s="341"/>
      <c r="I56" s="413"/>
      <c r="J56" s="414"/>
      <c r="K56" s="414"/>
      <c r="L56" s="414"/>
      <c r="M56" s="415"/>
      <c r="N56" s="339"/>
      <c r="O56" s="341"/>
      <c r="P56" s="339"/>
      <c r="Q56" s="341"/>
      <c r="R56" s="339"/>
      <c r="S56" s="341"/>
      <c r="T56" s="344"/>
      <c r="U56" s="345"/>
      <c r="V56" s="341"/>
      <c r="W56" s="339"/>
      <c r="X56" s="341"/>
      <c r="Y56" s="339"/>
      <c r="Z56" s="341"/>
      <c r="AA56" s="344"/>
      <c r="AB56" s="347"/>
      <c r="AC56" s="348"/>
      <c r="AD56" s="149"/>
      <c r="AE56" s="2"/>
    </row>
    <row r="57" spans="2:46" ht="17.100000000000001" customHeight="1" thickBot="1" x14ac:dyDescent="0.2">
      <c r="B57" s="174"/>
      <c r="C57" s="175"/>
      <c r="D57" s="172"/>
      <c r="E57" s="172"/>
      <c r="F57" s="172"/>
      <c r="G57" s="172"/>
      <c r="H57" s="172"/>
      <c r="I57" s="173"/>
      <c r="J57" s="173"/>
      <c r="K57" s="173"/>
      <c r="L57" s="173"/>
      <c r="M57" s="173"/>
      <c r="N57" s="172"/>
      <c r="O57" s="172"/>
      <c r="P57" s="172"/>
      <c r="Q57" s="172"/>
      <c r="R57" s="172"/>
      <c r="S57" s="172"/>
      <c r="T57" s="172"/>
      <c r="U57" s="172"/>
      <c r="V57" s="172"/>
      <c r="W57" s="172"/>
      <c r="X57" s="172"/>
      <c r="Y57" s="172"/>
      <c r="Z57" s="172"/>
      <c r="AA57" s="172"/>
      <c r="AB57" s="172"/>
      <c r="AC57" s="172"/>
      <c r="AD57" s="176"/>
      <c r="AE57" s="2"/>
    </row>
    <row r="58" spans="2:46" ht="19.5" customHeight="1" x14ac:dyDescent="0.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C51:C56"/>
    <mergeCell ref="D51:D56"/>
    <mergeCell ref="E51:E56"/>
    <mergeCell ref="F51:F56"/>
    <mergeCell ref="G51:G56"/>
    <mergeCell ref="H51:H56"/>
    <mergeCell ref="I51:M56"/>
    <mergeCell ref="N51:N56"/>
    <mergeCell ref="O51:O56"/>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C45:C48"/>
    <mergeCell ref="D45:E48"/>
    <mergeCell ref="F45:F48"/>
    <mergeCell ref="G45:G48"/>
    <mergeCell ref="H45:H48"/>
    <mergeCell ref="I45:M48"/>
    <mergeCell ref="N45:N48"/>
    <mergeCell ref="O45:Q48"/>
    <mergeCell ref="R45:U48"/>
    <mergeCell ref="V45:W48"/>
    <mergeCell ref="X45:Z48"/>
    <mergeCell ref="AA45:AC48"/>
    <mergeCell ref="P51:P56"/>
    <mergeCell ref="Q51:Q56"/>
    <mergeCell ref="R51:R56"/>
    <mergeCell ref="S51:S56"/>
    <mergeCell ref="T51:U56"/>
    <mergeCell ref="V51:V56"/>
    <mergeCell ref="W51:W56"/>
    <mergeCell ref="X51:X56"/>
    <mergeCell ref="Y51:Y56"/>
    <mergeCell ref="Z51:Z56"/>
    <mergeCell ref="AA51:AC56"/>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小学校第３学年男子（表） </vt:lpstr>
      <vt:lpstr>テスト結果の振り返り（裏）</vt:lpstr>
      <vt:lpstr>得点換算票</vt:lpstr>
      <vt:lpstr>'テスト結果の振り返り（裏）'!Print_Area</vt:lpstr>
      <vt:lpstr>'小学校第３学年男子（表）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2022-04-22T03:10:27Z</cp:lastPrinted>
  <dcterms:created xsi:type="dcterms:W3CDTF">2008-09-05T00:26:38Z</dcterms:created>
  <dcterms:modified xsi:type="dcterms:W3CDTF">2022-04-22T03:10:30Z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